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<sst xmlns="http://schemas.openxmlformats.org/spreadsheetml/2006/main" count="261" uniqueCount="257">
  <si>
    <t>код КБК</t>
  </si>
  <si>
    <t>наименование показателей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</si>
  <si>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</si>
  <si>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</si>
  <si>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</si>
  <si>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</si>
  <si>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</si>
  <si>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</si>
  <si>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</si>
  <si>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</si>
  <si>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</si>
  <si>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</si>
  <si>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</si>
  <si>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</si>
  <si>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</si>
  <si>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</si>
  <si>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</si>
  <si>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</si>
  <si>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</si>
  <si>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</si>
  <si>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</si>
  <si>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</si>
  <si>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</si>
  <si>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</si>
  <si>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</si>
  <si>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000 2 02 01001 04 0000 151</t>
  </si>
  <si>
    <t>Прочие субвенции бюджетам городских округов</t>
  </si>
  <si>
    <t>000 2 02 04999 04 0000 151</t>
  </si>
  <si>
    <t>000 1 08 03010 01 0000 110</t>
  </si>
  <si>
    <t>000 1 16 25060 01 0000 140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</si>
  <si>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</si>
  <si>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</si>
  <si>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000 2 02 03999 04 0000 151</t>
  </si>
  <si>
    <t>000 2 02 02999 04 0000 151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</si>
  <si>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</si>
  <si>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</si>
  <si>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000 2 02 03022 04 0000 151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</si>
  <si>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</si>
  <si>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</si>
  <si>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</si>
  <si>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Приложение 1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</si>
  <si>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</si>
  <si>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</si>
  <si>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</si>
  <si>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</si>
  <si>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</si>
  <si>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</si>
  <si>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ДОХОДЫ бюджета - Всего</t>
  </si>
  <si>
    <t>НАЛОГОВЫЕ И НЕНАЛОГОВЫЕ ДОХОДЫ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</si>
  <si>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</si>
  <si>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</si>
  <si>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000 1 06 06012 04 0000 110</t>
  </si>
  <si>
    <t>000 1 06 06022 04 0000 110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</si>
  <si>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</si>
  <si>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</si>
  <si>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000 1 12 01000 01 0000 120</t>
  </si>
  <si>
    <t>000 1 14 06012 04 0000 430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</si>
  <si>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</si>
  <si>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</si>
  <si>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</si>
  <si>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</si>
  <si>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</si>
  <si>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000 2 02 01000 00 0000 151</t>
  </si>
  <si>
    <t>Дотации бюджетам городских округов на выравнивание бюджетной обеспеченности</t>
  </si>
  <si>
    <t>000 2 02 02000 00 0000 151</t>
  </si>
  <si>
    <t>Прочие субсидии бюджетам городских округов</t>
  </si>
  <si>
    <t>000 2 02 03000 00 0000 151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</si>
  <si>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</si>
  <si>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</si>
  <si>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</si>
  <si>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000 2 02 04000 00 0000 151</t>
  </si>
  <si>
    <t>Прочие межбюджетные трансферты, передаваемые бюджетам городских округов</t>
  </si>
  <si>
    <t>000 1 16 03010 01 0000 140</t>
  </si>
  <si>
    <t>000 1 16 32000 04 0000 140</t>
  </si>
  <si>
    <t>000 1 17 00000 00 0000 000</t>
  </si>
  <si>
    <t>ПРОЧИЕ НЕНАЛОГОВЫЕ ДОХОДЫ</t>
  </si>
  <si>
    <t>000 1 17 01040 04 0000 180</t>
  </si>
  <si>
    <t>Невыясненные поступления, зачисляемые в бюджеты городских округов</t>
  </si>
  <si>
    <t>000 2 02 02077 04 0000 151</t>
  </si>
  <si>
    <t>000 2 19 00000 00 0000 151</t>
  </si>
  <si>
    <t>000 2 19 04000 04 0000 151</t>
  </si>
  <si>
    <t>Возврат, остатков субсидий, субвенций и иных межбюджетных трансфертов, имеющих целевое назначение, прошлых лет из бюджетов городских округов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</si>
  <si>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</si>
  <si>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</si>
  <si>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000 1 11 05012 04 0000 120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</si>
  <si>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</si>
  <si>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000 1 13 01994 04 0000 130</t>
  </si>
  <si>
    <t>000 1 13 02994 04 0000 130</t>
  </si>
  <si>
    <t>Прочие доходы от компенсации затрат бюджетов городских округов</t>
  </si>
  <si>
    <t xml:space="preserve">Прочие доходы от оказания платных услуг (работ) получателями средств бюджетов городских округов </t>
  </si>
  <si>
    <t>000 2 02 02009 04 0000 151</t>
  </si>
  <si>
    <t>000 2 02 02051 04 0000 151</t>
  </si>
  <si>
    <t>Субсидии бюджетам городских округов  на реализацию федеральных целевых программ</t>
  </si>
  <si>
    <t>000 1 16 33040 04 0000 140</t>
  </si>
  <si>
    <t>000 2 02 00000 00 0000 151</t>
  </si>
  <si>
    <t>БЕЗВОЗМЕЗДНЫЕ ПОСТУПЛЕНИЯ ОТ ДРУГИХ БЮДЖЕТОВ БЮДЖЕТНОЙ СИСТЕМЫ РОССИЙСКОЙ ФЕДЕРАЦИИ</t>
  </si>
  <si>
    <t>отклонение уточненного годового плана</t>
  </si>
  <si>
    <t>№ п/п</t>
  </si>
  <si>
    <t>000 1 14 02042 04 0000 410</t>
  </si>
  <si>
    <t>000 1 14 02043 04 0000 410</t>
  </si>
  <si>
    <t>к Решению Думы городского округа Верхотурский</t>
  </si>
  <si>
    <t>000 1 05 02010 02 0000 110</t>
  </si>
  <si>
    <t>000 1 05 02020 02 0000 110</t>
  </si>
  <si>
    <t>000 1 05 03010 01 0000 110</t>
  </si>
  <si>
    <t>000 1 06 06010 00 0000 110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</si>
  <si>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</si>
  <si>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</si>
  <si>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</si>
  <si>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</si>
  <si>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</si>
  <si>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</si>
  <si>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</si>
  <si>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 и автономных учреждений)</t>
  </si>
  <si>
    <t>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</si>
  <si>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</si>
  <si>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</si>
  <si>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</si>
  <si>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000 1 14 02040 04 0000 410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</si>
  <si>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</si>
  <si>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</si>
  <si>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</si>
  <si>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</si>
  <si>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</si>
  <si>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</si>
  <si>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Прочие поступления от денежных взысканий (штрафов) и иных сумм в возмещение ущерба</t>
  </si>
  <si>
    <t>000 2 02 01001 00 0000 151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</si>
  <si>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</si>
  <si>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</si>
  <si>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</si>
  <si>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000 2 02 02051 00 0000 151</t>
  </si>
  <si>
    <t>Субсидии бюджетам на реализацию федеральных целевых программ</t>
  </si>
  <si>
    <t>000 2 02 02077 00 0000 151</t>
  </si>
  <si>
    <t>000 2 02 02085 00 0000 151</t>
  </si>
  <si>
    <t>Прочие субсидии</t>
  </si>
  <si>
    <t>000 2 02 03001 00 0000 151</t>
  </si>
  <si>
    <t>Субвенции бюджетам на оплату жилищно-коммунальных услуг отдельным категориям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</si>
  <si>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</si>
  <si>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</si>
  <si>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</si>
  <si>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</si>
  <si>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</si>
  <si>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000 2 02 03999 00 0000 151</t>
  </si>
  <si>
    <t>Прочие субвенции</t>
  </si>
  <si>
    <t>000 1 01 02 010 01 0000 110</t>
  </si>
  <si>
    <t>000 1 01 02020 01 0000 110</t>
  </si>
  <si>
    <t>000 1 01 02030 01 0000 110</t>
  </si>
  <si>
    <t>000 1 01 02040 01 0000 110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</si>
  <si>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</si>
  <si>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</si>
  <si>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</si>
  <si>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</si>
  <si>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Земельный налог, взимаемый по ставкам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</si>
  <si>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</si>
  <si>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</si>
  <si>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</si>
  <si>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</si>
  <si>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</si>
  <si>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</si>
  <si>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</si>
  <si>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</si>
  <si>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</si>
  <si>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</si>
  <si>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</si>
  <si>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</si>
  <si>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</si>
  <si>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</si>
  <si>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</si>
  <si>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</si>
  <si>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000 1 14 01040 04 0000 410</t>
  </si>
  <si>
    <t>Доходы от продажи квартир, находящихся в собственности городских округов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</si>
  <si>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</si>
  <si>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</si>
  <si>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</si>
  <si>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</si>
  <si>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</si>
  <si>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</si>
  <si>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</si>
  <si>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</si>
  <si>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</si>
  <si>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 - коммунального хозяйства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</si>
  <si>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</si>
  <si>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</si>
  <si>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</si>
  <si>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</si>
  <si>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от ____________2015 г. № _____</t>
  </si>
  <si>
    <t>ДОХОДЫ бюджета городского округа Верхотурский за 2014 год</t>
  </si>
  <si>
    <t>фактическое исполнение за    2014 год</t>
  </si>
  <si>
    <t>000 1 03 00000 00 0000 000</t>
  </si>
  <si>
    <t>НАЛОГИ НА ТОВАРЫ (РАБОТЫ, УСЛУГИ), РЕАЛИЗУЕМЫЕ НА ТЕРРИТОРИИ РОССИЙСКОЙФЕДЕРАЦИИ</t>
  </si>
  <si>
    <t>000 1 03 02000 01 0000 110</t>
  </si>
  <si>
    <t>Акцизы по подакцизным товарам (продукции), производимым на территории Российской 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</si>
  <si>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</si>
  <si>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</si>
  <si>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</si>
  <si>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</si>
  <si>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</si>
  <si>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</si>
  <si>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</si>
  <si>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</si>
  <si>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</si>
  <si>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</si>
  <si>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</si>
  <si>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</si>
  <si>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</si>
  <si>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</si>
  <si>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</si>
  <si>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000 1 06 06020 00 0000 110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</si>
  <si>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</si>
  <si>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</si>
  <si>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</si>
  <si>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</si>
  <si>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</si>
  <si>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>Доходы от продажи квартир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</si>
  <si>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</si>
  <si>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</si>
  <si>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</si>
  <si>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</si>
  <si>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окроугов (за исключением имущества муниципальных бюджетных и автономных учреждений, а также имущества муниципальных унитарных предприятий, в тои числе казенных) в части реализации основных средств по указанному имуществу</t>
  </si>
  <si>
    <t xml:space="preserve">Доходы о 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</si>
  <si>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собсвенность на которые не разграничена и которые 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</si>
  <si>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</si>
  <si>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</si>
  <si>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</si>
  <si>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</si>
  <si>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</si>
  <si>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</si>
  <si>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</si>
  <si>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</si>
  <si>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</si>
  <si>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</si>
  <si>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</si>
  <si>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</si>
  <si>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000 1 16 90000 00 0000 140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</si>
  <si>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</si>
  <si>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</si>
  <si>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</si>
  <si>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</si>
  <si>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</si>
  <si>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</si>
  <si>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</si>
  <si>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000 2 02 02999 00 0000 151</t>
  </si>
  <si>
    <t>Субвенции бюджетам субъектов Российской Федерации и муниципальных образований</t>
  </si>
  <si>
    <t>000 2 02 04041 00 0000 151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</si>
  <si>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</si>
  <si>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</si>
  <si>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</si>
  <si>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</si>
  <si>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</si>
  <si>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</si>
  <si>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</si>
  <si>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000 2 02 04999 00 0000 151</t>
  </si>
  <si>
    <t xml:space="preserve">Прочие межбюджетные трансферты, передаваемые бюджетам </t>
  </si>
  <si>
    <t>ВОЗВРАТ ОСТАТКОВ СУБСИДИЙ, СУБВЕНЦИЙ И ИНЫХ МЕЖБЮДЖЕТНЫХ ТРАНСФЕРТОВ, ИМЕЮЩИХ ЦЕЛЕВОЕ НАЗНАЧЕНИЕ, ПРОШЛЫХ ЛЕТ</t>
  </si>
  <si>
    <t>% исполнения от уточненного годового плана</t>
  </si>
  <si>
    <t>"Об исполнении бюджета городского округа  Верхотурский за 2014 год"</t>
  </si>
  <si>
    <t xml:space="preserve">сумма средств предусмотренная на 2014 год в Решении о бюджете </t>
  </si>
  <si>
    <t>утвержденные бюджетные назначения на 2014 год с учетом уточнений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</si>
</sst>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#,##0.0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7" fontId="3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/>
    </xf>
    <xf numFmtId="167" fontId="3" fillId="33" borderId="10" xfId="0" applyNumberFormat="1" applyFont="1" applyFill="1" applyBorder="1" applyAlignment="1">
      <alignment horizontal="right"/>
    </xf>
    <xf numFmtId="167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7" fontId="1" fillId="33" borderId="10" xfId="0" applyNumberFormat="1" applyFont="1" applyFill="1" applyBorder="1" applyAlignment="1">
      <alignment horizontal="right"/>
    </xf>
    <xf numFmtId="167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7" fontId="0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28">
      <selection activeCell="A7" sqref="A7:H7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30.75390625" style="0" customWidth="1"/>
    <col min="4" max="4" width="12.37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875" style="0" customWidth="1"/>
  </cols>
  <sheetData>
    <row r="1" spans="5:8" ht="12.75">
      <c r="E1" s="68" t="s">
        <v>40</v>
      </c>
      <c r="F1" s="68"/>
      <c r="G1" s="68"/>
      <c r="H1" s="68"/>
    </row>
    <row r="2" spans="4:8" ht="12.75">
      <c r="D2" s="68" t="s">
        <v>100</v>
      </c>
      <c r="E2" s="68"/>
      <c r="F2" s="68"/>
      <c r="G2" s="68"/>
      <c r="H2" s="68"/>
    </row>
    <row r="3" spans="5:8" ht="12.75">
      <c r="E3" s="68" t="s">
        <v>184</v>
      </c>
      <c r="F3" s="68"/>
      <c r="G3" s="68"/>
      <c r="H3" s="68"/>
    </row>
    <row r="4" spans="2:8" ht="12.75">
      <c r="B4" s="68" t="s">
        <v>254</v>
      </c>
      <c r="C4" s="68"/>
      <c r="D4" s="68"/>
      <c r="E4" s="68"/>
      <c r="F4" s="68"/>
      <c r="G4" s="68"/>
      <c r="H4" s="68"/>
    </row>
    <row r="5" spans="6:8" ht="12.75">
      <c r="F5" s="4"/>
      <c r="G5" s="4"/>
      <c r="H5" s="4"/>
    </row>
    <row r="6" spans="1:8" ht="12.75">
      <c r="A6" s="71" t="s">
        <v>185</v>
      </c>
      <c r="B6" s="71"/>
      <c r="C6" s="71"/>
      <c r="D6" s="71"/>
      <c r="E6" s="71"/>
      <c r="F6" s="71"/>
      <c r="G6" s="71"/>
      <c r="H6" s="71"/>
    </row>
    <row r="7" spans="1:8" ht="25.5" customHeight="1">
      <c r="A7" s="70" t="s">
        <v>82</v>
      </c>
      <c r="B7" s="70"/>
      <c r="C7" s="70"/>
      <c r="D7" s="70"/>
      <c r="E7" s="70"/>
      <c r="F7" s="70"/>
      <c r="G7" s="70"/>
      <c r="H7" s="70"/>
    </row>
    <row r="8" spans="2:8" ht="12.75">
      <c r="B8" s="1"/>
      <c r="C8" s="1"/>
      <c r="D8" s="1"/>
      <c r="E8" s="1"/>
      <c r="F8" s="1"/>
      <c r="G8" s="1"/>
      <c r="H8" s="1"/>
    </row>
    <row r="9" spans="1:8" ht="12.75" customHeight="1">
      <c r="A9" s="69" t="s">
        <v>97</v>
      </c>
      <c r="B9" s="72" t="s">
        <v>0</v>
      </c>
      <c r="C9" s="72" t="s">
        <v>1</v>
      </c>
      <c r="D9" s="73" t="s">
        <v>255</v>
      </c>
      <c r="E9" s="73" t="s">
        <v>256</v>
      </c>
      <c r="F9" s="76" t="s">
        <v>186</v>
      </c>
      <c r="G9" s="77" t="s">
        <v>96</v>
      </c>
      <c r="H9" s="77" t="s">
        <v>253</v>
      </c>
    </row>
    <row r="10" spans="1:8" ht="12.75" customHeight="1">
      <c r="A10" s="69"/>
      <c r="B10" s="72"/>
      <c r="C10" s="72"/>
      <c r="D10" s="74"/>
      <c r="E10" s="74"/>
      <c r="F10" s="76"/>
      <c r="G10" s="77"/>
      <c r="H10" s="77"/>
    </row>
    <row r="11" spans="1:8" ht="12.75" customHeight="1">
      <c r="A11" s="69"/>
      <c r="B11" s="72"/>
      <c r="C11" s="72"/>
      <c r="D11" s="74"/>
      <c r="E11" s="74"/>
      <c r="F11" s="76"/>
      <c r="G11" s="77"/>
      <c r="H11" s="77"/>
    </row>
    <row r="12" spans="1:8" ht="45" customHeight="1">
      <c r="A12" s="69"/>
      <c r="B12" s="72"/>
      <c r="C12" s="72"/>
      <c r="D12" s="75"/>
      <c r="E12" s="75"/>
      <c r="F12" s="76"/>
      <c r="G12" s="77"/>
      <c r="H12" s="77"/>
    </row>
    <row r="13" spans="1:8" ht="12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</row>
    <row r="14" spans="1:8" ht="24">
      <c r="A14" s="8">
        <v>1</v>
      </c>
      <c r="B14" s="9" t="s">
        <v>2</v>
      </c>
      <c r="C14" s="44" t="s">
        <v>48</v>
      </c>
      <c r="D14" s="10">
        <f>D15+D27+D35+D43+D46+D54+D60+D67+D79+D95+D21</f>
        <v>204350.9</v>
      </c>
      <c r="E14" s="10">
        <f>E15+E27+E35+E43+E46+E54+E60+E67+E79+E95+E21</f>
        <v>204350.9</v>
      </c>
      <c r="F14" s="10">
        <f>F15+F27+F35+F43+F46+F54+F60+F67+F79+F95+F21</f>
        <v>187525.80000000005</v>
      </c>
      <c r="G14" s="10">
        <f aca="true" t="shared" si="0" ref="G14:G96">F14-E14</f>
        <v>-16825.099999999948</v>
      </c>
      <c r="H14" s="11">
        <f aca="true" t="shared" si="1" ref="H14:H74">F14/E14</f>
        <v>0.9176656427742674</v>
      </c>
    </row>
    <row r="15" spans="1:8" ht="12.75">
      <c r="A15" s="8">
        <v>2</v>
      </c>
      <c r="B15" s="9" t="s">
        <v>41</v>
      </c>
      <c r="C15" s="40" t="s">
        <v>3</v>
      </c>
      <c r="D15" s="10">
        <f>D16</f>
        <v>153457.19999999998</v>
      </c>
      <c r="E15" s="10">
        <f>E16</f>
        <v>153457.19999999998</v>
      </c>
      <c r="F15" s="10">
        <f>F16</f>
        <v>146812.50000000003</v>
      </c>
      <c r="G15" s="10">
        <f t="shared" si="0"/>
        <v>-6644.699999999953</v>
      </c>
      <c r="H15" s="11">
        <f t="shared" si="1"/>
        <v>0.9566999788866215</v>
      </c>
    </row>
    <row r="16" spans="1:8" ht="12.75">
      <c r="A16" s="8">
        <v>3</v>
      </c>
      <c r="B16" s="9" t="s">
        <v>42</v>
      </c>
      <c r="C16" s="40" t="s">
        <v>4</v>
      </c>
      <c r="D16" s="12">
        <f>SUM(D17:D20)</f>
        <v>153457.19999999998</v>
      </c>
      <c r="E16" s="12">
        <f>SUM(E17:E20)</f>
        <v>153457.19999999998</v>
      </c>
      <c r="F16" s="12">
        <f>SUM(F17:F20)</f>
        <v>146812.50000000003</v>
      </c>
      <c r="G16" s="37">
        <f t="shared" si="0"/>
        <v>-6644.699999999953</v>
      </c>
      <c r="H16" s="38">
        <f t="shared" si="1"/>
        <v>0.9566999788866215</v>
      </c>
    </row>
    <row r="17" spans="1:8" ht="110.25" customHeight="1">
      <c r="A17" s="8">
        <v>4</v>
      </c>
      <c r="B17" s="14" t="s">
        <v>143</v>
      </c>
      <c r="C17" s="41" t="s">
        <v>147</v>
      </c>
      <c r="D17" s="15">
        <v>152251.9</v>
      </c>
      <c r="E17" s="15">
        <v>152251.9</v>
      </c>
      <c r="F17" s="15">
        <v>145804.2</v>
      </c>
      <c r="G17" s="18">
        <f t="shared" si="0"/>
        <v>-6447.6999999999825</v>
      </c>
      <c r="H17" s="19">
        <f t="shared" si="1"/>
        <v>0.9576511032046235</v>
      </c>
    </row>
    <row r="18" spans="1:8" ht="168" customHeight="1">
      <c r="A18" s="8">
        <v>5</v>
      </c>
      <c r="B18" s="14" t="s">
        <v>144</v>
      </c>
      <c r="C18" s="42" t="s">
        <v>148</v>
      </c>
      <c r="D18" s="15">
        <v>305.8</v>
      </c>
      <c r="E18" s="15">
        <v>305.8</v>
      </c>
      <c r="F18" s="15">
        <v>161.1</v>
      </c>
      <c r="G18" s="18">
        <f t="shared" si="0"/>
        <v>-144.70000000000002</v>
      </c>
      <c r="H18" s="19">
        <f t="shared" si="1"/>
        <v>0.526814911706998</v>
      </c>
    </row>
    <row r="19" spans="1:8" ht="60" customHeight="1">
      <c r="A19" s="8">
        <v>6</v>
      </c>
      <c r="B19" s="14" t="s">
        <v>145</v>
      </c>
      <c r="C19" s="41" t="s">
        <v>149</v>
      </c>
      <c r="D19" s="15">
        <v>336.4</v>
      </c>
      <c r="E19" s="15">
        <v>336.4</v>
      </c>
      <c r="F19" s="15">
        <v>471.1</v>
      </c>
      <c r="G19" s="18">
        <f t="shared" si="0"/>
        <v>134.70000000000005</v>
      </c>
      <c r="H19" s="19">
        <f t="shared" si="1"/>
        <v>1.4004161712247327</v>
      </c>
    </row>
    <row r="20" spans="1:8" ht="134.25" customHeight="1">
      <c r="A20" s="8">
        <v>7</v>
      </c>
      <c r="B20" s="14" t="s">
        <v>146</v>
      </c>
      <c r="C20" s="42" t="s">
        <v>150</v>
      </c>
      <c r="D20" s="15">
        <v>563.1</v>
      </c>
      <c r="E20" s="15">
        <v>563.1</v>
      </c>
      <c r="F20" s="15">
        <v>376.1</v>
      </c>
      <c r="G20" s="18">
        <f t="shared" si="0"/>
        <v>-187</v>
      </c>
      <c r="H20" s="19">
        <f t="shared" si="1"/>
        <v>0.6679097851180963</v>
      </c>
    </row>
    <row r="21" spans="1:8" ht="51" customHeight="1">
      <c r="A21" s="8">
        <v>8</v>
      </c>
      <c r="B21" s="9" t="s">
        <v>187</v>
      </c>
      <c r="C21" s="43" t="s">
        <v>188</v>
      </c>
      <c r="D21" s="12">
        <f>SUM(D22)</f>
        <v>5515</v>
      </c>
      <c r="E21" s="12">
        <f>SUM(E22)</f>
        <v>5515</v>
      </c>
      <c r="F21" s="12">
        <f>SUM(F22)</f>
        <v>4435.1</v>
      </c>
      <c r="G21" s="12">
        <f t="shared" si="0"/>
        <v>-1079.8999999999996</v>
      </c>
      <c r="H21" s="13">
        <f t="shared" si="1"/>
        <v>0.8041885766092476</v>
      </c>
    </row>
    <row r="22" spans="1:8" ht="48">
      <c r="A22" s="8">
        <v>9</v>
      </c>
      <c r="B22" s="9" t="s">
        <v>189</v>
      </c>
      <c r="C22" s="43" t="s">
        <v>190</v>
      </c>
      <c r="D22" s="12">
        <f>SUM(D23:D26)</f>
        <v>5515</v>
      </c>
      <c r="E22" s="12">
        <f>SUM(E23:E26)</f>
        <v>5515</v>
      </c>
      <c r="F22" s="12">
        <f>SUM(F23:F26)</f>
        <v>4435.1</v>
      </c>
      <c r="G22" s="12">
        <f t="shared" si="0"/>
        <v>-1079.8999999999996</v>
      </c>
      <c r="H22" s="13">
        <f t="shared" si="1"/>
        <v>0.8041885766092476</v>
      </c>
    </row>
    <row r="23" spans="1:8" ht="99.75" customHeight="1">
      <c r="A23" s="8">
        <v>10</v>
      </c>
      <c r="B23" s="14" t="s">
        <v>191</v>
      </c>
      <c r="C23" s="42" t="s">
        <v>192</v>
      </c>
      <c r="D23" s="15">
        <v>2323</v>
      </c>
      <c r="E23" s="15">
        <v>2323</v>
      </c>
      <c r="F23" s="15">
        <v>1673.9</v>
      </c>
      <c r="G23" s="18">
        <f t="shared" si="0"/>
        <v>-649.0999999999999</v>
      </c>
      <c r="H23" s="19">
        <f t="shared" si="1"/>
        <v>0.720576840292725</v>
      </c>
    </row>
    <row r="24" spans="1:8" ht="120.75" customHeight="1">
      <c r="A24" s="8">
        <v>11</v>
      </c>
      <c r="B24" s="14" t="s">
        <v>193</v>
      </c>
      <c r="C24" s="42" t="s">
        <v>194</v>
      </c>
      <c r="D24" s="15">
        <v>40</v>
      </c>
      <c r="E24" s="15">
        <v>40</v>
      </c>
      <c r="F24" s="15">
        <v>37.7</v>
      </c>
      <c r="G24" s="18">
        <f t="shared" si="0"/>
        <v>-2.299999999999997</v>
      </c>
      <c r="H24" s="19">
        <f t="shared" si="1"/>
        <v>0.9425000000000001</v>
      </c>
    </row>
    <row r="25" spans="1:8" ht="108">
      <c r="A25" s="8">
        <v>12</v>
      </c>
      <c r="B25" s="14" t="s">
        <v>195</v>
      </c>
      <c r="C25" s="42" t="s">
        <v>196</v>
      </c>
      <c r="D25" s="15">
        <v>3014</v>
      </c>
      <c r="E25" s="15">
        <v>3014</v>
      </c>
      <c r="F25" s="15">
        <v>2867.5</v>
      </c>
      <c r="G25" s="18">
        <f t="shared" si="0"/>
        <v>-146.5</v>
      </c>
      <c r="H25" s="19">
        <f t="shared" si="1"/>
        <v>0.9513934970139349</v>
      </c>
    </row>
    <row r="26" spans="1:8" ht="96">
      <c r="A26" s="8">
        <v>13</v>
      </c>
      <c r="B26" s="14" t="s">
        <v>197</v>
      </c>
      <c r="C26" s="42" t="s">
        <v>198</v>
      </c>
      <c r="D26" s="15">
        <v>138</v>
      </c>
      <c r="E26" s="15">
        <v>138</v>
      </c>
      <c r="F26" s="15">
        <v>-144</v>
      </c>
      <c r="G26" s="18">
        <f t="shared" si="0"/>
        <v>-282</v>
      </c>
      <c r="H26" s="19">
        <v>0</v>
      </c>
    </row>
    <row r="27" spans="1:8" ht="12.75">
      <c r="A27" s="8">
        <v>14</v>
      </c>
      <c r="B27" s="9" t="s">
        <v>43</v>
      </c>
      <c r="C27" s="40" t="s">
        <v>5</v>
      </c>
      <c r="D27" s="10">
        <f>D28+D31+D33</f>
        <v>7945</v>
      </c>
      <c r="E27" s="10">
        <f>E28+E31+E33</f>
        <v>7945</v>
      </c>
      <c r="F27" s="10">
        <f>F28+F31+F33</f>
        <v>8172.900000000001</v>
      </c>
      <c r="G27" s="10">
        <f t="shared" si="0"/>
        <v>227.90000000000055</v>
      </c>
      <c r="H27" s="11">
        <f t="shared" si="1"/>
        <v>1.0286847073631216</v>
      </c>
    </row>
    <row r="28" spans="1:8" ht="24" customHeight="1">
      <c r="A28" s="8">
        <v>15</v>
      </c>
      <c r="B28" s="9" t="s">
        <v>199</v>
      </c>
      <c r="C28" s="44" t="s">
        <v>20</v>
      </c>
      <c r="D28" s="16">
        <f>SUM(D29:D30)</f>
        <v>7729</v>
      </c>
      <c r="E28" s="16">
        <f>SUM(E29:E30)</f>
        <v>7729</v>
      </c>
      <c r="F28" s="16">
        <f>SUM(F29:F30)</f>
        <v>7956.200000000001</v>
      </c>
      <c r="G28" s="37">
        <f t="shared" si="0"/>
        <v>227.20000000000073</v>
      </c>
      <c r="H28" s="38">
        <f t="shared" si="1"/>
        <v>1.0293957821192912</v>
      </c>
    </row>
    <row r="29" spans="1:8" ht="24" customHeight="1">
      <c r="A29" s="8">
        <v>16</v>
      </c>
      <c r="B29" s="14" t="s">
        <v>101</v>
      </c>
      <c r="C29" s="41" t="s">
        <v>20</v>
      </c>
      <c r="D29" s="17">
        <v>7701.9</v>
      </c>
      <c r="E29" s="17">
        <v>7701.9</v>
      </c>
      <c r="F29" s="17">
        <v>7831.6</v>
      </c>
      <c r="G29" s="18">
        <f t="shared" si="0"/>
        <v>129.70000000000073</v>
      </c>
      <c r="H29" s="19">
        <f t="shared" si="1"/>
        <v>1.0168400005193525</v>
      </c>
    </row>
    <row r="30" spans="1:8" ht="50.25" customHeight="1">
      <c r="A30" s="8">
        <v>17</v>
      </c>
      <c r="B30" s="14" t="s">
        <v>102</v>
      </c>
      <c r="C30" s="41" t="s">
        <v>200</v>
      </c>
      <c r="D30" s="17">
        <v>27.1</v>
      </c>
      <c r="E30" s="17">
        <v>27.1</v>
      </c>
      <c r="F30" s="17">
        <v>124.6</v>
      </c>
      <c r="G30" s="18">
        <f t="shared" si="0"/>
        <v>97.5</v>
      </c>
      <c r="H30" s="19">
        <f t="shared" si="1"/>
        <v>4.597785977859778</v>
      </c>
    </row>
    <row r="31" spans="1:8" ht="24">
      <c r="A31" s="8">
        <v>18</v>
      </c>
      <c r="B31" s="9" t="s">
        <v>201</v>
      </c>
      <c r="C31" s="44" t="s">
        <v>6</v>
      </c>
      <c r="D31" s="12">
        <f>SUM(D32)</f>
        <v>96</v>
      </c>
      <c r="E31" s="12">
        <f>SUM(E32)</f>
        <v>96</v>
      </c>
      <c r="F31" s="12">
        <f>SUM(F32)</f>
        <v>96.7</v>
      </c>
      <c r="G31" s="37">
        <f t="shared" si="0"/>
        <v>0.7000000000000028</v>
      </c>
      <c r="H31" s="38">
        <f t="shared" si="1"/>
        <v>1.0072916666666667</v>
      </c>
    </row>
    <row r="32" spans="1:8" ht="24">
      <c r="A32" s="8">
        <v>19</v>
      </c>
      <c r="B32" s="14" t="s">
        <v>103</v>
      </c>
      <c r="C32" s="41" t="s">
        <v>6</v>
      </c>
      <c r="D32" s="18">
        <v>96</v>
      </c>
      <c r="E32" s="18">
        <v>96</v>
      </c>
      <c r="F32" s="18">
        <v>96.7</v>
      </c>
      <c r="G32" s="18">
        <f t="shared" si="0"/>
        <v>0.7000000000000028</v>
      </c>
      <c r="H32" s="19">
        <f t="shared" si="1"/>
        <v>1.0072916666666667</v>
      </c>
    </row>
    <row r="33" spans="1:8" ht="36">
      <c r="A33" s="8">
        <v>20</v>
      </c>
      <c r="B33" s="9" t="s">
        <v>202</v>
      </c>
      <c r="C33" s="44" t="s">
        <v>203</v>
      </c>
      <c r="D33" s="12">
        <f>SUM(D34)</f>
        <v>120</v>
      </c>
      <c r="E33" s="12">
        <f>SUM(E34)</f>
        <v>120</v>
      </c>
      <c r="F33" s="12">
        <f>SUM(F34)</f>
        <v>120</v>
      </c>
      <c r="G33" s="12">
        <f t="shared" si="0"/>
        <v>0</v>
      </c>
      <c r="H33" s="13">
        <f t="shared" si="1"/>
        <v>1</v>
      </c>
    </row>
    <row r="34" spans="1:8" ht="48">
      <c r="A34" s="8">
        <v>21</v>
      </c>
      <c r="B34" s="14" t="s">
        <v>204</v>
      </c>
      <c r="C34" s="41" t="s">
        <v>205</v>
      </c>
      <c r="D34" s="18">
        <v>120</v>
      </c>
      <c r="E34" s="18">
        <v>120</v>
      </c>
      <c r="F34" s="18">
        <v>120</v>
      </c>
      <c r="G34" s="18">
        <f t="shared" si="0"/>
        <v>0</v>
      </c>
      <c r="H34" s="19">
        <f t="shared" si="1"/>
        <v>1</v>
      </c>
    </row>
    <row r="35" spans="1:8" ht="12.75">
      <c r="A35" s="8">
        <v>22</v>
      </c>
      <c r="B35" s="9" t="s">
        <v>44</v>
      </c>
      <c r="C35" s="40" t="s">
        <v>7</v>
      </c>
      <c r="D35" s="10">
        <f>D36+D38</f>
        <v>5757</v>
      </c>
      <c r="E35" s="10">
        <f>E36+E38</f>
        <v>5757</v>
      </c>
      <c r="F35" s="10">
        <f>F36+F38</f>
        <v>6739.000000000001</v>
      </c>
      <c r="G35" s="10">
        <f t="shared" si="0"/>
        <v>982.0000000000009</v>
      </c>
      <c r="H35" s="11">
        <f t="shared" si="1"/>
        <v>1.1705749522320654</v>
      </c>
    </row>
    <row r="36" spans="1:8" ht="24">
      <c r="A36" s="8">
        <v>23</v>
      </c>
      <c r="B36" s="9" t="s">
        <v>45</v>
      </c>
      <c r="C36" s="44" t="s">
        <v>8</v>
      </c>
      <c r="D36" s="12">
        <f>SUM(D37)</f>
        <v>1810</v>
      </c>
      <c r="E36" s="12">
        <f>SUM(E37)</f>
        <v>1810</v>
      </c>
      <c r="F36" s="12">
        <f>SUM(F37)</f>
        <v>1864.3</v>
      </c>
      <c r="G36" s="37">
        <f t="shared" si="0"/>
        <v>54.299999999999955</v>
      </c>
      <c r="H36" s="38">
        <f t="shared" si="1"/>
        <v>1.03</v>
      </c>
    </row>
    <row r="37" spans="1:8" ht="63" customHeight="1">
      <c r="A37" s="8">
        <v>24</v>
      </c>
      <c r="B37" s="14" t="s">
        <v>49</v>
      </c>
      <c r="C37" s="41" t="s">
        <v>50</v>
      </c>
      <c r="D37" s="18">
        <v>1810</v>
      </c>
      <c r="E37" s="18">
        <v>1810</v>
      </c>
      <c r="F37" s="18">
        <v>1864.3</v>
      </c>
      <c r="G37" s="18">
        <f t="shared" si="0"/>
        <v>54.299999999999955</v>
      </c>
      <c r="H37" s="19">
        <f t="shared" si="1"/>
        <v>1.03</v>
      </c>
    </row>
    <row r="38" spans="1:8" ht="12.75">
      <c r="A38" s="8">
        <v>25</v>
      </c>
      <c r="B38" s="9" t="s">
        <v>46</v>
      </c>
      <c r="C38" s="40" t="s">
        <v>9</v>
      </c>
      <c r="D38" s="12">
        <f>D39+D41</f>
        <v>3947</v>
      </c>
      <c r="E38" s="12">
        <f>E39+E41</f>
        <v>3947</v>
      </c>
      <c r="F38" s="12">
        <f>F39+F41</f>
        <v>4874.700000000001</v>
      </c>
      <c r="G38" s="37">
        <f t="shared" si="0"/>
        <v>927.7000000000007</v>
      </c>
      <c r="H38" s="38">
        <f t="shared" si="1"/>
        <v>1.2350392703318978</v>
      </c>
    </row>
    <row r="39" spans="1:8" ht="60" customHeight="1">
      <c r="A39" s="8">
        <v>26</v>
      </c>
      <c r="B39" s="14" t="s">
        <v>104</v>
      </c>
      <c r="C39" s="45" t="s">
        <v>151</v>
      </c>
      <c r="D39" s="15">
        <f>SUM(D40)</f>
        <v>416.3</v>
      </c>
      <c r="E39" s="15">
        <f>SUM(E40)</f>
        <v>416.3</v>
      </c>
      <c r="F39" s="15">
        <f>SUM(F40)</f>
        <v>362.1</v>
      </c>
      <c r="G39" s="18">
        <f t="shared" si="0"/>
        <v>-54.19999999999999</v>
      </c>
      <c r="H39" s="19">
        <f t="shared" si="1"/>
        <v>0.869805428777324</v>
      </c>
    </row>
    <row r="40" spans="1:8" ht="108">
      <c r="A40" s="8">
        <v>27</v>
      </c>
      <c r="B40" s="14" t="s">
        <v>51</v>
      </c>
      <c r="C40" s="46" t="s">
        <v>152</v>
      </c>
      <c r="D40" s="20">
        <v>416.3</v>
      </c>
      <c r="E40" s="20">
        <v>416.3</v>
      </c>
      <c r="F40" s="20">
        <v>362.1</v>
      </c>
      <c r="G40" s="20">
        <f t="shared" si="0"/>
        <v>-54.19999999999999</v>
      </c>
      <c r="H40" s="25">
        <f t="shared" si="1"/>
        <v>0.869805428777324</v>
      </c>
    </row>
    <row r="41" spans="1:8" ht="60" customHeight="1">
      <c r="A41" s="8">
        <v>28</v>
      </c>
      <c r="B41" s="14" t="s">
        <v>206</v>
      </c>
      <c r="C41" s="45" t="s">
        <v>153</v>
      </c>
      <c r="D41" s="15">
        <f>SUM(D42)</f>
        <v>3530.7</v>
      </c>
      <c r="E41" s="15">
        <f>SUM(E42)</f>
        <v>3530.7</v>
      </c>
      <c r="F41" s="15">
        <f>SUM(F42)</f>
        <v>4512.6</v>
      </c>
      <c r="G41" s="18">
        <f t="shared" si="0"/>
        <v>981.9000000000005</v>
      </c>
      <c r="H41" s="19">
        <f t="shared" si="1"/>
        <v>1.2781034922253378</v>
      </c>
    </row>
    <row r="42" spans="1:8" ht="108">
      <c r="A42" s="8">
        <v>29</v>
      </c>
      <c r="B42" s="14" t="s">
        <v>52</v>
      </c>
      <c r="C42" s="46" t="s">
        <v>154</v>
      </c>
      <c r="D42" s="20">
        <v>3530.7</v>
      </c>
      <c r="E42" s="20">
        <v>3530.7</v>
      </c>
      <c r="F42" s="20">
        <v>4512.6</v>
      </c>
      <c r="G42" s="20">
        <f t="shared" si="0"/>
        <v>981.9000000000005</v>
      </c>
      <c r="H42" s="25">
        <f t="shared" si="1"/>
        <v>1.2781034922253378</v>
      </c>
    </row>
    <row r="43" spans="1:8" ht="12.75">
      <c r="A43" s="8">
        <v>30</v>
      </c>
      <c r="B43" s="9" t="s">
        <v>10</v>
      </c>
      <c r="C43" s="40" t="s">
        <v>11</v>
      </c>
      <c r="D43" s="10">
        <f>D44</f>
        <v>945</v>
      </c>
      <c r="E43" s="10">
        <f>E44</f>
        <v>945</v>
      </c>
      <c r="F43" s="10">
        <f>F44</f>
        <v>1084</v>
      </c>
      <c r="G43" s="10">
        <f t="shared" si="0"/>
        <v>139</v>
      </c>
      <c r="H43" s="11">
        <f t="shared" si="1"/>
        <v>1.1470899470899472</v>
      </c>
    </row>
    <row r="44" spans="1:8" ht="48">
      <c r="A44" s="8">
        <v>31</v>
      </c>
      <c r="B44" s="9" t="s">
        <v>105</v>
      </c>
      <c r="C44" s="44" t="s">
        <v>106</v>
      </c>
      <c r="D44" s="12">
        <f>SUM(D45)</f>
        <v>945</v>
      </c>
      <c r="E44" s="12">
        <f>SUM(E45)</f>
        <v>945</v>
      </c>
      <c r="F44" s="12">
        <f>SUM(F45)</f>
        <v>1084</v>
      </c>
      <c r="G44" s="37">
        <f t="shared" si="0"/>
        <v>139</v>
      </c>
      <c r="H44" s="38">
        <f t="shared" si="1"/>
        <v>1.1470899470899472</v>
      </c>
    </row>
    <row r="45" spans="1:8" ht="72" customHeight="1">
      <c r="A45" s="8">
        <v>32</v>
      </c>
      <c r="B45" s="21" t="s">
        <v>28</v>
      </c>
      <c r="C45" s="47" t="s">
        <v>83</v>
      </c>
      <c r="D45" s="15">
        <v>945</v>
      </c>
      <c r="E45" s="15">
        <v>945</v>
      </c>
      <c r="F45" s="15">
        <v>1084</v>
      </c>
      <c r="G45" s="18">
        <f t="shared" si="0"/>
        <v>139</v>
      </c>
      <c r="H45" s="19">
        <f t="shared" si="1"/>
        <v>1.1470899470899472</v>
      </c>
    </row>
    <row r="46" spans="1:8" ht="60">
      <c r="A46" s="8">
        <v>33</v>
      </c>
      <c r="B46" s="9" t="s">
        <v>12</v>
      </c>
      <c r="C46" s="44" t="s">
        <v>21</v>
      </c>
      <c r="D46" s="22">
        <f>D47+D52</f>
        <v>11498.5</v>
      </c>
      <c r="E46" s="22">
        <f>E47+E52</f>
        <v>11498.5</v>
      </c>
      <c r="F46" s="22">
        <f>F47+F52</f>
        <v>9360.9</v>
      </c>
      <c r="G46" s="10">
        <f t="shared" si="0"/>
        <v>-2137.6000000000004</v>
      </c>
      <c r="H46" s="11">
        <f t="shared" si="1"/>
        <v>0.814097490977084</v>
      </c>
    </row>
    <row r="47" spans="1:8" ht="144.75" customHeight="1">
      <c r="A47" s="8">
        <v>34</v>
      </c>
      <c r="B47" s="9" t="s">
        <v>107</v>
      </c>
      <c r="C47" s="44" t="s">
        <v>108</v>
      </c>
      <c r="D47" s="16">
        <f>D48+D50</f>
        <v>4232.6</v>
      </c>
      <c r="E47" s="16">
        <f>E48+E50</f>
        <v>4232.6</v>
      </c>
      <c r="F47" s="16">
        <f>F48+F50</f>
        <v>3757.3999999999996</v>
      </c>
      <c r="G47" s="37">
        <f t="shared" si="0"/>
        <v>-475.2000000000007</v>
      </c>
      <c r="H47" s="38">
        <f t="shared" si="1"/>
        <v>0.8877285829041249</v>
      </c>
    </row>
    <row r="48" spans="1:8" ht="101.25" customHeight="1">
      <c r="A48" s="8">
        <v>35</v>
      </c>
      <c r="B48" s="63" t="s">
        <v>109</v>
      </c>
      <c r="C48" s="48" t="s">
        <v>110</v>
      </c>
      <c r="D48" s="23">
        <f>SUM(D49)</f>
        <v>4232.6</v>
      </c>
      <c r="E48" s="23">
        <f>SUM(E49)</f>
        <v>4232.6</v>
      </c>
      <c r="F48" s="23">
        <f>SUM(F49)</f>
        <v>3744.2</v>
      </c>
      <c r="G48" s="18">
        <f t="shared" si="0"/>
        <v>-488.40000000000055</v>
      </c>
      <c r="H48" s="19">
        <f t="shared" si="1"/>
        <v>0.8846099324292396</v>
      </c>
    </row>
    <row r="49" spans="1:8" ht="121.5" customHeight="1">
      <c r="A49" s="8">
        <v>36</v>
      </c>
      <c r="B49" s="24" t="s">
        <v>84</v>
      </c>
      <c r="C49" s="49" t="s">
        <v>53</v>
      </c>
      <c r="D49" s="26">
        <v>4232.6</v>
      </c>
      <c r="E49" s="26">
        <v>4232.6</v>
      </c>
      <c r="F49" s="26">
        <v>3744.2</v>
      </c>
      <c r="G49" s="20">
        <f t="shared" si="0"/>
        <v>-488.40000000000055</v>
      </c>
      <c r="H49" s="25">
        <f t="shared" si="1"/>
        <v>0.8846099324292396</v>
      </c>
    </row>
    <row r="50" spans="1:8" ht="121.5" customHeight="1">
      <c r="A50" s="8">
        <v>37</v>
      </c>
      <c r="B50" s="14" t="s">
        <v>111</v>
      </c>
      <c r="C50" s="41" t="s">
        <v>112</v>
      </c>
      <c r="D50" s="23">
        <f>SUM(D51)</f>
        <v>0</v>
      </c>
      <c r="E50" s="23">
        <f>SUM(E51)</f>
        <v>0</v>
      </c>
      <c r="F50" s="23">
        <f>SUM(F51)</f>
        <v>13.2</v>
      </c>
      <c r="G50" s="18">
        <f t="shared" si="0"/>
        <v>13.2</v>
      </c>
      <c r="H50" s="19">
        <v>0</v>
      </c>
    </row>
    <row r="51" spans="1:8" ht="100.5" customHeight="1">
      <c r="A51" s="8">
        <v>38</v>
      </c>
      <c r="B51" s="24" t="s">
        <v>54</v>
      </c>
      <c r="C51" s="49" t="s">
        <v>85</v>
      </c>
      <c r="D51" s="26">
        <v>0</v>
      </c>
      <c r="E51" s="26">
        <v>0</v>
      </c>
      <c r="F51" s="26">
        <v>13.2</v>
      </c>
      <c r="G51" s="20">
        <f t="shared" si="0"/>
        <v>13.2</v>
      </c>
      <c r="H51" s="25">
        <v>0</v>
      </c>
    </row>
    <row r="52" spans="1:8" ht="72">
      <c r="A52" s="8">
        <v>39</v>
      </c>
      <c r="B52" s="9" t="s">
        <v>207</v>
      </c>
      <c r="C52" s="44" t="s">
        <v>208</v>
      </c>
      <c r="D52" s="16">
        <f>SUM(D53)</f>
        <v>7265.9</v>
      </c>
      <c r="E52" s="16">
        <f>SUM(E53)</f>
        <v>7265.9</v>
      </c>
      <c r="F52" s="16">
        <f>SUM(F53)</f>
        <v>5603.5</v>
      </c>
      <c r="G52" s="37">
        <f t="shared" si="0"/>
        <v>-1662.3999999999996</v>
      </c>
      <c r="H52" s="38">
        <f t="shared" si="1"/>
        <v>0.7712052188992417</v>
      </c>
    </row>
    <row r="53" spans="1:8" ht="48">
      <c r="A53" s="8">
        <v>40</v>
      </c>
      <c r="B53" s="14" t="s">
        <v>209</v>
      </c>
      <c r="C53" s="41" t="s">
        <v>210</v>
      </c>
      <c r="D53" s="23">
        <v>7265.9</v>
      </c>
      <c r="E53" s="23">
        <v>7265.9</v>
      </c>
      <c r="F53" s="23">
        <v>5603.5</v>
      </c>
      <c r="G53" s="18">
        <f t="shared" si="0"/>
        <v>-1662.3999999999996</v>
      </c>
      <c r="H53" s="19">
        <f t="shared" si="1"/>
        <v>0.7712052188992417</v>
      </c>
    </row>
    <row r="54" spans="1:8" ht="24">
      <c r="A54" s="8">
        <v>41</v>
      </c>
      <c r="B54" s="9" t="s">
        <v>13</v>
      </c>
      <c r="C54" s="44" t="s">
        <v>22</v>
      </c>
      <c r="D54" s="22">
        <f>SUM(D55)</f>
        <v>124.20000000000002</v>
      </c>
      <c r="E54" s="22">
        <f>SUM(E55)</f>
        <v>124.20000000000002</v>
      </c>
      <c r="F54" s="22">
        <f>SUM(F55)</f>
        <v>124.20000000000002</v>
      </c>
      <c r="G54" s="10">
        <f t="shared" si="0"/>
        <v>0</v>
      </c>
      <c r="H54" s="11">
        <f t="shared" si="1"/>
        <v>1</v>
      </c>
    </row>
    <row r="55" spans="1:8" ht="24" customHeight="1">
      <c r="A55" s="8">
        <v>42</v>
      </c>
      <c r="B55" s="9" t="s">
        <v>55</v>
      </c>
      <c r="C55" s="44" t="s">
        <v>23</v>
      </c>
      <c r="D55" s="16">
        <f>SUM(D56:D59)</f>
        <v>124.20000000000002</v>
      </c>
      <c r="E55" s="16">
        <f>SUM(E56:E59)</f>
        <v>124.20000000000002</v>
      </c>
      <c r="F55" s="16">
        <f>SUM(F56:F59)</f>
        <v>124.20000000000002</v>
      </c>
      <c r="G55" s="37">
        <f t="shared" si="0"/>
        <v>0</v>
      </c>
      <c r="H55" s="38">
        <f t="shared" si="1"/>
        <v>1</v>
      </c>
    </row>
    <row r="56" spans="1:8" ht="37.5" customHeight="1">
      <c r="A56" s="8">
        <v>43</v>
      </c>
      <c r="B56" s="14" t="s">
        <v>155</v>
      </c>
      <c r="C56" s="45" t="s">
        <v>159</v>
      </c>
      <c r="D56" s="23">
        <v>80.5</v>
      </c>
      <c r="E56" s="23">
        <v>80.5</v>
      </c>
      <c r="F56" s="23">
        <v>80.5</v>
      </c>
      <c r="G56" s="18">
        <f t="shared" si="0"/>
        <v>0</v>
      </c>
      <c r="H56" s="19">
        <f t="shared" si="1"/>
        <v>1</v>
      </c>
    </row>
    <row r="57" spans="1:8" ht="39" customHeight="1">
      <c r="A57" s="8">
        <v>44</v>
      </c>
      <c r="B57" s="14" t="s">
        <v>156</v>
      </c>
      <c r="C57" s="45" t="s">
        <v>160</v>
      </c>
      <c r="D57" s="23">
        <v>4.9</v>
      </c>
      <c r="E57" s="23">
        <v>4.9</v>
      </c>
      <c r="F57" s="23">
        <v>4.9</v>
      </c>
      <c r="G57" s="18">
        <f t="shared" si="0"/>
        <v>0</v>
      </c>
      <c r="H57" s="19">
        <f t="shared" si="1"/>
        <v>1</v>
      </c>
    </row>
    <row r="58" spans="1:8" ht="24" customHeight="1">
      <c r="A58" s="8">
        <v>45</v>
      </c>
      <c r="B58" s="14" t="s">
        <v>157</v>
      </c>
      <c r="C58" s="45" t="s">
        <v>161</v>
      </c>
      <c r="D58" s="23">
        <v>1.9</v>
      </c>
      <c r="E58" s="23">
        <v>1.9</v>
      </c>
      <c r="F58" s="23">
        <v>1.9</v>
      </c>
      <c r="G58" s="18">
        <f t="shared" si="0"/>
        <v>0</v>
      </c>
      <c r="H58" s="19">
        <f t="shared" si="1"/>
        <v>1</v>
      </c>
    </row>
    <row r="59" spans="1:8" ht="24" customHeight="1">
      <c r="A59" s="8">
        <v>46</v>
      </c>
      <c r="B59" s="14" t="s">
        <v>158</v>
      </c>
      <c r="C59" s="45" t="s">
        <v>162</v>
      </c>
      <c r="D59" s="23">
        <v>36.9</v>
      </c>
      <c r="E59" s="23">
        <v>36.9</v>
      </c>
      <c r="F59" s="23">
        <v>36.9</v>
      </c>
      <c r="G59" s="18">
        <f t="shared" si="0"/>
        <v>0</v>
      </c>
      <c r="H59" s="19">
        <f t="shared" si="1"/>
        <v>1</v>
      </c>
    </row>
    <row r="60" spans="1:8" ht="48">
      <c r="A60" s="8">
        <v>47</v>
      </c>
      <c r="B60" s="9" t="s">
        <v>14</v>
      </c>
      <c r="C60" s="44" t="s">
        <v>163</v>
      </c>
      <c r="D60" s="22">
        <f>D61+D64</f>
        <v>14516</v>
      </c>
      <c r="E60" s="22">
        <f>E61+E64</f>
        <v>14516</v>
      </c>
      <c r="F60" s="22">
        <f>F61+F64</f>
        <v>6967.1</v>
      </c>
      <c r="G60" s="10">
        <f t="shared" si="0"/>
        <v>-7548.9</v>
      </c>
      <c r="H60" s="11">
        <f t="shared" si="1"/>
        <v>0.47996004408928084</v>
      </c>
    </row>
    <row r="61" spans="1:8" ht="24">
      <c r="A61" s="8">
        <v>48</v>
      </c>
      <c r="B61" s="9" t="s">
        <v>164</v>
      </c>
      <c r="C61" s="44" t="s">
        <v>165</v>
      </c>
      <c r="D61" s="22">
        <f aca="true" t="shared" si="2" ref="D61:F62">SUM(D62)</f>
        <v>14516</v>
      </c>
      <c r="E61" s="22">
        <f t="shared" si="2"/>
        <v>14516</v>
      </c>
      <c r="F61" s="22">
        <f t="shared" si="2"/>
        <v>6965.3</v>
      </c>
      <c r="G61" s="37">
        <f t="shared" si="0"/>
        <v>-7550.7</v>
      </c>
      <c r="H61" s="38">
        <f t="shared" si="1"/>
        <v>0.4798360429870488</v>
      </c>
    </row>
    <row r="62" spans="1:8" ht="25.5">
      <c r="A62" s="8">
        <v>49</v>
      </c>
      <c r="B62" s="21" t="s">
        <v>113</v>
      </c>
      <c r="C62" s="48" t="s">
        <v>114</v>
      </c>
      <c r="D62" s="23">
        <f t="shared" si="2"/>
        <v>14516</v>
      </c>
      <c r="E62" s="23">
        <f t="shared" si="2"/>
        <v>14516</v>
      </c>
      <c r="F62" s="23">
        <f t="shared" si="2"/>
        <v>6965.3</v>
      </c>
      <c r="G62" s="18">
        <f t="shared" si="0"/>
        <v>-7550.7</v>
      </c>
      <c r="H62" s="19">
        <f t="shared" si="1"/>
        <v>0.4798360429870488</v>
      </c>
    </row>
    <row r="63" spans="1:8" ht="34.5" customHeight="1">
      <c r="A63" s="8">
        <v>50</v>
      </c>
      <c r="B63" s="24" t="s">
        <v>86</v>
      </c>
      <c r="C63" s="49" t="s">
        <v>89</v>
      </c>
      <c r="D63" s="26">
        <v>14516</v>
      </c>
      <c r="E63" s="26">
        <v>14516</v>
      </c>
      <c r="F63" s="26">
        <v>6965.3</v>
      </c>
      <c r="G63" s="20">
        <f t="shared" si="0"/>
        <v>-7550.7</v>
      </c>
      <c r="H63" s="25">
        <f t="shared" si="1"/>
        <v>0.4798360429870488</v>
      </c>
    </row>
    <row r="64" spans="1:8" ht="24">
      <c r="A64" s="8">
        <v>51</v>
      </c>
      <c r="B64" s="9" t="s">
        <v>166</v>
      </c>
      <c r="C64" s="44" t="s">
        <v>167</v>
      </c>
      <c r="D64" s="16">
        <f aca="true" t="shared" si="3" ref="D64:F65">SUM(D65)</f>
        <v>0</v>
      </c>
      <c r="E64" s="16">
        <f t="shared" si="3"/>
        <v>0</v>
      </c>
      <c r="F64" s="16">
        <f t="shared" si="3"/>
        <v>1.8</v>
      </c>
      <c r="G64" s="37">
        <f t="shared" si="0"/>
        <v>1.8</v>
      </c>
      <c r="H64" s="38">
        <v>0</v>
      </c>
    </row>
    <row r="65" spans="1:8" ht="25.5" customHeight="1">
      <c r="A65" s="8">
        <v>52</v>
      </c>
      <c r="B65" s="21" t="s">
        <v>115</v>
      </c>
      <c r="C65" s="48" t="s">
        <v>116</v>
      </c>
      <c r="D65" s="23">
        <f t="shared" si="3"/>
        <v>0</v>
      </c>
      <c r="E65" s="23">
        <f t="shared" si="3"/>
        <v>0</v>
      </c>
      <c r="F65" s="23">
        <f t="shared" si="3"/>
        <v>1.8</v>
      </c>
      <c r="G65" s="18">
        <f t="shared" si="0"/>
        <v>1.8</v>
      </c>
      <c r="H65" s="19">
        <v>0</v>
      </c>
    </row>
    <row r="66" spans="1:8" ht="27" customHeight="1">
      <c r="A66" s="8">
        <v>53</v>
      </c>
      <c r="B66" s="24" t="s">
        <v>87</v>
      </c>
      <c r="C66" s="49" t="s">
        <v>88</v>
      </c>
      <c r="D66" s="26">
        <v>0</v>
      </c>
      <c r="E66" s="26">
        <v>0</v>
      </c>
      <c r="F66" s="26">
        <v>1.8</v>
      </c>
      <c r="G66" s="20">
        <f t="shared" si="0"/>
        <v>1.8</v>
      </c>
      <c r="H66" s="25">
        <v>0</v>
      </c>
    </row>
    <row r="67" spans="1:8" ht="36">
      <c r="A67" s="8">
        <v>54</v>
      </c>
      <c r="B67" s="9" t="s">
        <v>15</v>
      </c>
      <c r="C67" s="50" t="s">
        <v>24</v>
      </c>
      <c r="D67" s="22">
        <f>D68+D70+D74</f>
        <v>2662.8</v>
      </c>
      <c r="E67" s="22">
        <f>E68+E70+E74</f>
        <v>2662.8</v>
      </c>
      <c r="F67" s="22">
        <f>F68+F70+F74</f>
        <v>1775.6</v>
      </c>
      <c r="G67" s="10">
        <f t="shared" si="0"/>
        <v>-887.2000000000003</v>
      </c>
      <c r="H67" s="11">
        <f t="shared" si="1"/>
        <v>0.6668168844824995</v>
      </c>
    </row>
    <row r="68" spans="1:8" ht="12.75">
      <c r="A68" s="8">
        <v>55</v>
      </c>
      <c r="B68" s="9" t="s">
        <v>211</v>
      </c>
      <c r="C68" s="50" t="s">
        <v>212</v>
      </c>
      <c r="D68" s="22">
        <f>SUM(D69)</f>
        <v>53.6</v>
      </c>
      <c r="E68" s="22">
        <f>SUM(E69)</f>
        <v>53.6</v>
      </c>
      <c r="F68" s="22">
        <f>SUM(F69)</f>
        <v>57.8</v>
      </c>
      <c r="G68" s="37">
        <f t="shared" si="0"/>
        <v>4.199999999999996</v>
      </c>
      <c r="H68" s="38">
        <f t="shared" si="1"/>
        <v>1.0783582089552237</v>
      </c>
    </row>
    <row r="69" spans="1:8" ht="36">
      <c r="A69" s="8">
        <v>56</v>
      </c>
      <c r="B69" s="14" t="s">
        <v>168</v>
      </c>
      <c r="C69" s="41" t="s">
        <v>169</v>
      </c>
      <c r="D69" s="39">
        <v>53.6</v>
      </c>
      <c r="E69" s="39">
        <v>53.6</v>
      </c>
      <c r="F69" s="39">
        <v>57.8</v>
      </c>
      <c r="G69" s="18">
        <f t="shared" si="0"/>
        <v>4.199999999999996</v>
      </c>
      <c r="H69" s="19">
        <f t="shared" si="1"/>
        <v>1.0783582089552237</v>
      </c>
    </row>
    <row r="70" spans="1:8" ht="155.25" customHeight="1">
      <c r="A70" s="8">
        <v>57</v>
      </c>
      <c r="B70" s="9" t="s">
        <v>213</v>
      </c>
      <c r="C70" s="51" t="s">
        <v>214</v>
      </c>
      <c r="D70" s="16">
        <f>SUM(D71)</f>
        <v>1780.2</v>
      </c>
      <c r="E70" s="16">
        <f>SUM(E71)</f>
        <v>1780.2</v>
      </c>
      <c r="F70" s="16">
        <f>SUM(F71)</f>
        <v>719.0999999999999</v>
      </c>
      <c r="G70" s="37">
        <f t="shared" si="0"/>
        <v>-1061.1000000000001</v>
      </c>
      <c r="H70" s="38">
        <f t="shared" si="1"/>
        <v>0.40394337714863493</v>
      </c>
    </row>
    <row r="71" spans="1:8" ht="152.25" customHeight="1">
      <c r="A71" s="8">
        <v>58</v>
      </c>
      <c r="B71" s="14" t="s">
        <v>117</v>
      </c>
      <c r="C71" s="52" t="s">
        <v>215</v>
      </c>
      <c r="D71" s="23">
        <f>SUM(D72:D73)</f>
        <v>1780.2</v>
      </c>
      <c r="E71" s="23">
        <f>SUM(E72:E73)</f>
        <v>1780.2</v>
      </c>
      <c r="F71" s="23">
        <f>SUM(F72:F73)</f>
        <v>719.0999999999999</v>
      </c>
      <c r="G71" s="18">
        <f t="shared" si="0"/>
        <v>-1061.1000000000001</v>
      </c>
      <c r="H71" s="19">
        <f t="shared" si="1"/>
        <v>0.40394337714863493</v>
      </c>
    </row>
    <row r="72" spans="1:8" ht="155.25" customHeight="1">
      <c r="A72" s="8">
        <v>59</v>
      </c>
      <c r="B72" s="24" t="s">
        <v>98</v>
      </c>
      <c r="C72" s="66" t="s">
        <v>216</v>
      </c>
      <c r="D72" s="26">
        <v>0</v>
      </c>
      <c r="E72" s="26">
        <v>0</v>
      </c>
      <c r="F72" s="26">
        <v>0.8</v>
      </c>
      <c r="G72" s="20">
        <f t="shared" si="0"/>
        <v>0.8</v>
      </c>
      <c r="H72" s="25">
        <v>0</v>
      </c>
    </row>
    <row r="73" spans="1:8" ht="121.5" customHeight="1">
      <c r="A73" s="8">
        <v>60</v>
      </c>
      <c r="B73" s="24" t="s">
        <v>99</v>
      </c>
      <c r="C73" s="49" t="s">
        <v>217</v>
      </c>
      <c r="D73" s="26">
        <v>1780.2</v>
      </c>
      <c r="E73" s="26">
        <v>1780.2</v>
      </c>
      <c r="F73" s="26">
        <v>718.3</v>
      </c>
      <c r="G73" s="20">
        <f t="shared" si="0"/>
        <v>-1061.9</v>
      </c>
      <c r="H73" s="25">
        <f t="shared" si="1"/>
        <v>0.4034939894393888</v>
      </c>
    </row>
    <row r="74" spans="1:8" ht="48">
      <c r="A74" s="8">
        <v>61</v>
      </c>
      <c r="B74" s="9" t="s">
        <v>118</v>
      </c>
      <c r="C74" s="44" t="s">
        <v>218</v>
      </c>
      <c r="D74" s="16">
        <f>D75+D77</f>
        <v>829</v>
      </c>
      <c r="E74" s="16">
        <f>E75+E77</f>
        <v>829</v>
      </c>
      <c r="F74" s="16">
        <f>F75+F77</f>
        <v>998.7</v>
      </c>
      <c r="G74" s="37">
        <f t="shared" si="0"/>
        <v>169.70000000000005</v>
      </c>
      <c r="H74" s="38">
        <f t="shared" si="1"/>
        <v>1.2047044632086852</v>
      </c>
    </row>
    <row r="75" spans="1:8" ht="53.25" customHeight="1">
      <c r="A75" s="8">
        <v>62</v>
      </c>
      <c r="B75" s="21" t="s">
        <v>119</v>
      </c>
      <c r="C75" s="47" t="s">
        <v>120</v>
      </c>
      <c r="D75" s="23">
        <f>SUM(D76)</f>
        <v>829</v>
      </c>
      <c r="E75" s="23">
        <f>SUM(E76)</f>
        <v>829</v>
      </c>
      <c r="F75" s="23">
        <f>SUM(F76)</f>
        <v>872.7</v>
      </c>
      <c r="G75" s="18">
        <f t="shared" si="0"/>
        <v>43.700000000000045</v>
      </c>
      <c r="H75" s="19">
        <f aca="true" t="shared" si="4" ref="H75:H139">F75/E75</f>
        <v>1.052714113389626</v>
      </c>
    </row>
    <row r="76" spans="1:8" ht="74.25" customHeight="1">
      <c r="A76" s="8">
        <v>63</v>
      </c>
      <c r="B76" s="24" t="s">
        <v>56</v>
      </c>
      <c r="C76" s="49" t="s">
        <v>219</v>
      </c>
      <c r="D76" s="26">
        <v>829</v>
      </c>
      <c r="E76" s="26">
        <v>829</v>
      </c>
      <c r="F76" s="26">
        <v>872.7</v>
      </c>
      <c r="G76" s="20">
        <f t="shared" si="0"/>
        <v>43.700000000000045</v>
      </c>
      <c r="H76" s="25">
        <f t="shared" si="4"/>
        <v>1.052714113389626</v>
      </c>
    </row>
    <row r="77" spans="1:8" ht="73.5" customHeight="1">
      <c r="A77" s="8">
        <v>64</v>
      </c>
      <c r="B77" s="14" t="s">
        <v>220</v>
      </c>
      <c r="C77" s="41" t="s">
        <v>221</v>
      </c>
      <c r="D77" s="17">
        <f>SUM(D78)</f>
        <v>0</v>
      </c>
      <c r="E77" s="17">
        <f>SUM(E78)</f>
        <v>0</v>
      </c>
      <c r="F77" s="17">
        <f>SUM(F78)</f>
        <v>126</v>
      </c>
      <c r="G77" s="18">
        <f t="shared" si="0"/>
        <v>126</v>
      </c>
      <c r="H77" s="19">
        <v>0</v>
      </c>
    </row>
    <row r="78" spans="1:8" ht="83.25" customHeight="1">
      <c r="A78" s="8">
        <v>65</v>
      </c>
      <c r="B78" s="24" t="s">
        <v>222</v>
      </c>
      <c r="C78" s="49" t="s">
        <v>223</v>
      </c>
      <c r="D78" s="26">
        <v>0</v>
      </c>
      <c r="E78" s="26">
        <v>0</v>
      </c>
      <c r="F78" s="26">
        <v>126</v>
      </c>
      <c r="G78" s="20">
        <f t="shared" si="0"/>
        <v>126</v>
      </c>
      <c r="H78" s="25">
        <v>0</v>
      </c>
    </row>
    <row r="79" spans="1:8" ht="24">
      <c r="A79" s="8">
        <v>66</v>
      </c>
      <c r="B79" s="9" t="s">
        <v>16</v>
      </c>
      <c r="C79" s="44" t="s">
        <v>17</v>
      </c>
      <c r="D79" s="22">
        <f>D80+D83+D85+D88+D89+D91+D93</f>
        <v>1930.2</v>
      </c>
      <c r="E79" s="22">
        <f>E80+E83+E85+E88+E89+E91+E93</f>
        <v>1930.2</v>
      </c>
      <c r="F79" s="22">
        <f>F80+F83+F85+F88+F89+F91+F93</f>
        <v>2054.5</v>
      </c>
      <c r="G79" s="10">
        <f t="shared" si="0"/>
        <v>124.29999999999995</v>
      </c>
      <c r="H79" s="11">
        <f t="shared" si="4"/>
        <v>1.0643974717645839</v>
      </c>
    </row>
    <row r="80" spans="1:8" ht="52.5" customHeight="1">
      <c r="A80" s="8">
        <v>67</v>
      </c>
      <c r="B80" s="9" t="s">
        <v>121</v>
      </c>
      <c r="C80" s="51" t="s">
        <v>122</v>
      </c>
      <c r="D80" s="16">
        <f>SUM(D81:D82)</f>
        <v>0</v>
      </c>
      <c r="E80" s="16">
        <f>SUM(E81:E82)</f>
        <v>0</v>
      </c>
      <c r="F80" s="16">
        <f>SUM(F81:F82)</f>
        <v>3.1</v>
      </c>
      <c r="G80" s="37">
        <f t="shared" si="0"/>
        <v>3.1</v>
      </c>
      <c r="H80" s="38">
        <v>0</v>
      </c>
    </row>
    <row r="81" spans="1:8" ht="96" customHeight="1">
      <c r="A81" s="8">
        <v>68</v>
      </c>
      <c r="B81" s="21" t="s">
        <v>72</v>
      </c>
      <c r="C81" s="47" t="s">
        <v>224</v>
      </c>
      <c r="D81" s="23">
        <v>0</v>
      </c>
      <c r="E81" s="23">
        <v>0</v>
      </c>
      <c r="F81" s="23">
        <v>3</v>
      </c>
      <c r="G81" s="18">
        <f t="shared" si="0"/>
        <v>3</v>
      </c>
      <c r="H81" s="19">
        <v>0</v>
      </c>
    </row>
    <row r="82" spans="1:8" ht="84">
      <c r="A82" s="8">
        <v>69</v>
      </c>
      <c r="B82" s="21" t="s">
        <v>225</v>
      </c>
      <c r="C82" s="47" t="s">
        <v>226</v>
      </c>
      <c r="D82" s="23">
        <v>0</v>
      </c>
      <c r="E82" s="23">
        <v>0</v>
      </c>
      <c r="F82" s="23">
        <v>0.1</v>
      </c>
      <c r="G82" s="18">
        <f t="shared" si="0"/>
        <v>0.1</v>
      </c>
      <c r="H82" s="19">
        <v>0</v>
      </c>
    </row>
    <row r="83" spans="1:8" ht="100.5" customHeight="1">
      <c r="A83" s="8">
        <v>70</v>
      </c>
      <c r="B83" s="9" t="s">
        <v>57</v>
      </c>
      <c r="C83" s="44" t="s">
        <v>58</v>
      </c>
      <c r="D83" s="16">
        <f>SUM(D84)</f>
        <v>3</v>
      </c>
      <c r="E83" s="16">
        <f>SUM(E84)</f>
        <v>3</v>
      </c>
      <c r="F83" s="16">
        <f>SUM(F84)</f>
        <v>0</v>
      </c>
      <c r="G83" s="37">
        <f t="shared" si="0"/>
        <v>-3</v>
      </c>
      <c r="H83" s="38">
        <f t="shared" si="4"/>
        <v>0</v>
      </c>
    </row>
    <row r="84" spans="1:8" ht="87.75" customHeight="1">
      <c r="A84" s="8">
        <v>71</v>
      </c>
      <c r="B84" s="35" t="s">
        <v>170</v>
      </c>
      <c r="C84" s="45" t="s">
        <v>171</v>
      </c>
      <c r="D84" s="17">
        <v>3</v>
      </c>
      <c r="E84" s="17">
        <v>3</v>
      </c>
      <c r="F84" s="17">
        <v>0</v>
      </c>
      <c r="G84" s="18">
        <f t="shared" si="0"/>
        <v>-3</v>
      </c>
      <c r="H84" s="19">
        <f t="shared" si="4"/>
        <v>0</v>
      </c>
    </row>
    <row r="85" spans="1:8" ht="171.75" customHeight="1">
      <c r="A85" s="8">
        <v>72</v>
      </c>
      <c r="B85" s="9" t="s">
        <v>123</v>
      </c>
      <c r="C85" s="44" t="s">
        <v>227</v>
      </c>
      <c r="D85" s="16">
        <f>SUM(D86:D87)</f>
        <v>229.8</v>
      </c>
      <c r="E85" s="16">
        <f>SUM(E86:E87)</f>
        <v>229.8</v>
      </c>
      <c r="F85" s="16">
        <f>SUM(F86:F87)</f>
        <v>232.7</v>
      </c>
      <c r="G85" s="37">
        <f t="shared" si="0"/>
        <v>2.8999999999999773</v>
      </c>
      <c r="H85" s="38">
        <f t="shared" si="4"/>
        <v>1.0126196692776326</v>
      </c>
    </row>
    <row r="86" spans="1:8" ht="37.5" customHeight="1">
      <c r="A86" s="8">
        <v>73</v>
      </c>
      <c r="B86" s="14" t="s">
        <v>172</v>
      </c>
      <c r="C86" s="41" t="s">
        <v>173</v>
      </c>
      <c r="D86" s="17">
        <v>211.5</v>
      </c>
      <c r="E86" s="17">
        <v>211.5</v>
      </c>
      <c r="F86" s="17">
        <v>211.5</v>
      </c>
      <c r="G86" s="18">
        <f t="shared" si="0"/>
        <v>0</v>
      </c>
      <c r="H86" s="19">
        <f t="shared" si="4"/>
        <v>1</v>
      </c>
    </row>
    <row r="87" spans="1:8" ht="36">
      <c r="A87" s="8">
        <v>74</v>
      </c>
      <c r="B87" s="21" t="s">
        <v>29</v>
      </c>
      <c r="C87" s="47" t="s">
        <v>59</v>
      </c>
      <c r="D87" s="23">
        <v>18.3</v>
      </c>
      <c r="E87" s="23">
        <v>18.3</v>
      </c>
      <c r="F87" s="23">
        <v>21.2</v>
      </c>
      <c r="G87" s="18">
        <f t="shared" si="0"/>
        <v>2.8999999999999986</v>
      </c>
      <c r="H87" s="19">
        <f t="shared" si="4"/>
        <v>1.1584699453551912</v>
      </c>
    </row>
    <row r="88" spans="1:8" ht="84">
      <c r="A88" s="8">
        <v>75</v>
      </c>
      <c r="B88" s="9" t="s">
        <v>60</v>
      </c>
      <c r="C88" s="44" t="s">
        <v>61</v>
      </c>
      <c r="D88" s="16">
        <v>440</v>
      </c>
      <c r="E88" s="16">
        <v>440</v>
      </c>
      <c r="F88" s="16">
        <v>380.3</v>
      </c>
      <c r="G88" s="37">
        <f t="shared" si="0"/>
        <v>-59.69999999999999</v>
      </c>
      <c r="H88" s="38">
        <f t="shared" si="4"/>
        <v>0.8643181818181819</v>
      </c>
    </row>
    <row r="89" spans="1:8" ht="76.5" customHeight="1">
      <c r="A89" s="8">
        <v>76</v>
      </c>
      <c r="B89" s="9" t="s">
        <v>228</v>
      </c>
      <c r="C89" s="44" t="s">
        <v>229</v>
      </c>
      <c r="D89" s="16">
        <f>SUM(D90)</f>
        <v>618.2</v>
      </c>
      <c r="E89" s="16">
        <f>SUM(E90)</f>
        <v>618.2</v>
      </c>
      <c r="F89" s="16">
        <f>SUM(F90)</f>
        <v>723.6</v>
      </c>
      <c r="G89" s="37">
        <f t="shared" si="0"/>
        <v>105.39999999999998</v>
      </c>
      <c r="H89" s="38">
        <f t="shared" si="4"/>
        <v>1.1704949854416047</v>
      </c>
    </row>
    <row r="90" spans="1:8" ht="87.75" customHeight="1">
      <c r="A90" s="8">
        <v>77</v>
      </c>
      <c r="B90" s="14" t="s">
        <v>73</v>
      </c>
      <c r="C90" s="41" t="s">
        <v>230</v>
      </c>
      <c r="D90" s="17">
        <v>618.2</v>
      </c>
      <c r="E90" s="17">
        <v>618.2</v>
      </c>
      <c r="F90" s="17">
        <v>723.6</v>
      </c>
      <c r="G90" s="18">
        <f t="shared" si="0"/>
        <v>105.39999999999998</v>
      </c>
      <c r="H90" s="19">
        <f t="shared" si="4"/>
        <v>1.1704949854416047</v>
      </c>
    </row>
    <row r="91" spans="1:8" ht="75.75" customHeight="1">
      <c r="A91" s="8">
        <v>78</v>
      </c>
      <c r="B91" s="9" t="s">
        <v>174</v>
      </c>
      <c r="C91" s="44" t="s">
        <v>175</v>
      </c>
      <c r="D91" s="16">
        <f>SUM(D92)</f>
        <v>30</v>
      </c>
      <c r="E91" s="16">
        <f>SUM(E92)</f>
        <v>30</v>
      </c>
      <c r="F91" s="16">
        <f>SUM(F92)</f>
        <v>0</v>
      </c>
      <c r="G91" s="37">
        <f t="shared" si="0"/>
        <v>-30</v>
      </c>
      <c r="H91" s="38">
        <f t="shared" si="4"/>
        <v>0</v>
      </c>
    </row>
    <row r="92" spans="1:8" ht="90" customHeight="1">
      <c r="A92" s="8">
        <v>79</v>
      </c>
      <c r="B92" s="21" t="s">
        <v>93</v>
      </c>
      <c r="C92" s="47" t="s">
        <v>231</v>
      </c>
      <c r="D92" s="23">
        <v>30</v>
      </c>
      <c r="E92" s="23">
        <v>30</v>
      </c>
      <c r="F92" s="23">
        <v>0</v>
      </c>
      <c r="G92" s="18">
        <f t="shared" si="0"/>
        <v>-30</v>
      </c>
      <c r="H92" s="19">
        <f t="shared" si="4"/>
        <v>0</v>
      </c>
    </row>
    <row r="93" spans="1:8" ht="36">
      <c r="A93" s="8">
        <v>80</v>
      </c>
      <c r="B93" s="9" t="s">
        <v>232</v>
      </c>
      <c r="C93" s="44" t="s">
        <v>124</v>
      </c>
      <c r="D93" s="16">
        <f>SUM(D94)</f>
        <v>609.2</v>
      </c>
      <c r="E93" s="16">
        <f>SUM(E94)</f>
        <v>609.2</v>
      </c>
      <c r="F93" s="16">
        <f>SUM(F94)</f>
        <v>714.8</v>
      </c>
      <c r="G93" s="37">
        <f t="shared" si="0"/>
        <v>105.59999999999991</v>
      </c>
      <c r="H93" s="38">
        <f t="shared" si="4"/>
        <v>1.1733420879842416</v>
      </c>
    </row>
    <row r="94" spans="1:8" ht="60">
      <c r="A94" s="8">
        <v>81</v>
      </c>
      <c r="B94" s="21" t="s">
        <v>30</v>
      </c>
      <c r="C94" s="47" t="s">
        <v>31</v>
      </c>
      <c r="D94" s="23">
        <v>609.2</v>
      </c>
      <c r="E94" s="23">
        <v>609.2</v>
      </c>
      <c r="F94" s="23">
        <v>714.8</v>
      </c>
      <c r="G94" s="18">
        <f t="shared" si="0"/>
        <v>105.59999999999991</v>
      </c>
      <c r="H94" s="19">
        <f t="shared" si="4"/>
        <v>1.1733420879842416</v>
      </c>
    </row>
    <row r="95" spans="1:8" ht="12.75">
      <c r="A95" s="8">
        <v>82</v>
      </c>
      <c r="B95" s="28" t="s">
        <v>74</v>
      </c>
      <c r="C95" s="50" t="s">
        <v>75</v>
      </c>
      <c r="D95" s="29">
        <f>SUM(D96)</f>
        <v>0</v>
      </c>
      <c r="E95" s="29">
        <f>SUM(E96)</f>
        <v>0</v>
      </c>
      <c r="F95" s="29">
        <f>SUM(F96)</f>
        <v>0</v>
      </c>
      <c r="G95" s="10">
        <f t="shared" si="0"/>
        <v>0</v>
      </c>
      <c r="H95" s="11">
        <v>0</v>
      </c>
    </row>
    <row r="96" spans="1:8" ht="36">
      <c r="A96" s="8">
        <v>83</v>
      </c>
      <c r="B96" s="21" t="s">
        <v>76</v>
      </c>
      <c r="C96" s="47" t="s">
        <v>77</v>
      </c>
      <c r="D96" s="23">
        <v>0</v>
      </c>
      <c r="E96" s="23">
        <v>0</v>
      </c>
      <c r="F96" s="23">
        <v>0</v>
      </c>
      <c r="G96" s="18">
        <f t="shared" si="0"/>
        <v>0</v>
      </c>
      <c r="H96" s="19">
        <v>0</v>
      </c>
    </row>
    <row r="97" spans="1:8" ht="12.75">
      <c r="A97" s="8">
        <v>84</v>
      </c>
      <c r="B97" s="9"/>
      <c r="C97" s="40"/>
      <c r="D97" s="17"/>
      <c r="E97" s="17"/>
      <c r="F97" s="17"/>
      <c r="G97" s="10"/>
      <c r="H97" s="11"/>
    </row>
    <row r="98" spans="1:8" ht="12.75">
      <c r="A98" s="8">
        <v>85</v>
      </c>
      <c r="B98" s="30" t="s">
        <v>18</v>
      </c>
      <c r="C98" s="53" t="s">
        <v>19</v>
      </c>
      <c r="D98" s="22">
        <f>D100+D103+D118+D129+D136</f>
        <v>485143.79999999993</v>
      </c>
      <c r="E98" s="22">
        <f>E100+E103+E118+E129+E136</f>
        <v>485926.5</v>
      </c>
      <c r="F98" s="22">
        <f>F100+F103+F118+F129+F136</f>
        <v>379745.49999999994</v>
      </c>
      <c r="G98" s="10">
        <f aca="true" t="shared" si="5" ref="G98:G139">F98-E98</f>
        <v>-106181.00000000006</v>
      </c>
      <c r="H98" s="11">
        <f t="shared" si="4"/>
        <v>0.7814875294926289</v>
      </c>
    </row>
    <row r="99" spans="1:8" ht="48">
      <c r="A99" s="8">
        <v>86</v>
      </c>
      <c r="B99" s="30" t="s">
        <v>94</v>
      </c>
      <c r="C99" s="54" t="s">
        <v>95</v>
      </c>
      <c r="D99" s="22">
        <f>D100+D103+D118+D129</f>
        <v>474566.69999999995</v>
      </c>
      <c r="E99" s="22">
        <f>E100+E103+E118+E129</f>
        <v>475349.4</v>
      </c>
      <c r="F99" s="22">
        <f>F100+F103+F118+F129</f>
        <v>418239.39999999997</v>
      </c>
      <c r="G99" s="10">
        <f t="shared" si="5"/>
        <v>-57110.00000000006</v>
      </c>
      <c r="H99" s="11">
        <f t="shared" si="4"/>
        <v>0.8798567958642631</v>
      </c>
    </row>
    <row r="100" spans="1:8" ht="38.25">
      <c r="A100" s="8">
        <v>87</v>
      </c>
      <c r="B100" s="30" t="s">
        <v>62</v>
      </c>
      <c r="C100" s="55" t="s">
        <v>126</v>
      </c>
      <c r="D100" s="22">
        <f aca="true" t="shared" si="6" ref="D100:F101">SUM(D101)</f>
        <v>47417</v>
      </c>
      <c r="E100" s="22">
        <f t="shared" si="6"/>
        <v>47417</v>
      </c>
      <c r="F100" s="22">
        <f t="shared" si="6"/>
        <v>47417</v>
      </c>
      <c r="G100" s="10">
        <f t="shared" si="5"/>
        <v>0</v>
      </c>
      <c r="H100" s="11">
        <f t="shared" si="4"/>
        <v>1</v>
      </c>
    </row>
    <row r="101" spans="1:8" ht="25.5">
      <c r="A101" s="8">
        <v>88</v>
      </c>
      <c r="B101" s="31" t="s">
        <v>125</v>
      </c>
      <c r="C101" s="48" t="s">
        <v>127</v>
      </c>
      <c r="D101" s="23">
        <f t="shared" si="6"/>
        <v>47417</v>
      </c>
      <c r="E101" s="23">
        <f t="shared" si="6"/>
        <v>47417</v>
      </c>
      <c r="F101" s="23">
        <f t="shared" si="6"/>
        <v>47417</v>
      </c>
      <c r="G101" s="18">
        <f t="shared" si="5"/>
        <v>0</v>
      </c>
      <c r="H101" s="19">
        <f t="shared" si="4"/>
        <v>1</v>
      </c>
    </row>
    <row r="102" spans="1:8" ht="36" customHeight="1">
      <c r="A102" s="8">
        <v>89</v>
      </c>
      <c r="B102" s="36" t="s">
        <v>25</v>
      </c>
      <c r="C102" s="56" t="s">
        <v>63</v>
      </c>
      <c r="D102" s="26">
        <v>47417</v>
      </c>
      <c r="E102" s="26">
        <v>47417</v>
      </c>
      <c r="F102" s="26">
        <v>47417</v>
      </c>
      <c r="G102" s="20">
        <f t="shared" si="5"/>
        <v>0</v>
      </c>
      <c r="H102" s="25">
        <f t="shared" si="4"/>
        <v>1</v>
      </c>
    </row>
    <row r="103" spans="1:8" ht="51">
      <c r="A103" s="67">
        <v>90</v>
      </c>
      <c r="B103" s="30" t="s">
        <v>64</v>
      </c>
      <c r="C103" s="55" t="s">
        <v>233</v>
      </c>
      <c r="D103" s="22">
        <f>D104+D106+D108+D110+D112+D114+D116</f>
        <v>267033.3</v>
      </c>
      <c r="E103" s="22">
        <f>E104+E106+E108+E110+E112+E114+E116</f>
        <v>268190.9</v>
      </c>
      <c r="F103" s="22">
        <f>F104+F106+F108+F110+F112+F114+F116</f>
        <v>213073.9</v>
      </c>
      <c r="G103" s="10">
        <f t="shared" si="5"/>
        <v>-55117.00000000003</v>
      </c>
      <c r="H103" s="11">
        <f t="shared" si="4"/>
        <v>0.794485942662484</v>
      </c>
    </row>
    <row r="104" spans="1:8" ht="63" customHeight="1">
      <c r="A104" s="8">
        <v>91</v>
      </c>
      <c r="B104" s="31" t="s">
        <v>90</v>
      </c>
      <c r="C104" s="48" t="s">
        <v>128</v>
      </c>
      <c r="D104" s="23">
        <f>SUM(D105)</f>
        <v>224.1</v>
      </c>
      <c r="E104" s="23">
        <f>SUM(E105)</f>
        <v>224.1</v>
      </c>
      <c r="F104" s="23">
        <f>SUM(F105)</f>
        <v>224.1</v>
      </c>
      <c r="G104" s="18">
        <f t="shared" si="5"/>
        <v>0</v>
      </c>
      <c r="H104" s="19">
        <f t="shared" si="4"/>
        <v>1</v>
      </c>
    </row>
    <row r="105" spans="1:8" ht="63" customHeight="1">
      <c r="A105" s="8">
        <v>92</v>
      </c>
      <c r="B105" s="36" t="s">
        <v>90</v>
      </c>
      <c r="C105" s="66" t="s">
        <v>234</v>
      </c>
      <c r="D105" s="26">
        <v>224.1</v>
      </c>
      <c r="E105" s="26">
        <v>224.1</v>
      </c>
      <c r="F105" s="26">
        <v>224.1</v>
      </c>
      <c r="G105" s="20">
        <f t="shared" si="5"/>
        <v>0</v>
      </c>
      <c r="H105" s="25">
        <f t="shared" si="4"/>
        <v>1</v>
      </c>
    </row>
    <row r="106" spans="1:8" ht="36.75" customHeight="1">
      <c r="A106" s="8">
        <v>93</v>
      </c>
      <c r="B106" s="32" t="s">
        <v>129</v>
      </c>
      <c r="C106" s="48" t="s">
        <v>130</v>
      </c>
      <c r="D106" s="23">
        <f>SUM(D107:D107)</f>
        <v>293.9</v>
      </c>
      <c r="E106" s="23">
        <f>SUM(E107:E107)</f>
        <v>438</v>
      </c>
      <c r="F106" s="23">
        <f>SUM(F107:F107)</f>
        <v>438</v>
      </c>
      <c r="G106" s="18">
        <f t="shared" si="5"/>
        <v>0</v>
      </c>
      <c r="H106" s="19">
        <f t="shared" si="4"/>
        <v>1</v>
      </c>
    </row>
    <row r="107" spans="1:8" ht="39.75" customHeight="1">
      <c r="A107" s="8">
        <v>94</v>
      </c>
      <c r="B107" s="36" t="s">
        <v>91</v>
      </c>
      <c r="C107" s="56" t="s">
        <v>92</v>
      </c>
      <c r="D107" s="26">
        <v>293.9</v>
      </c>
      <c r="E107" s="26">
        <v>438</v>
      </c>
      <c r="F107" s="26">
        <v>438</v>
      </c>
      <c r="G107" s="20">
        <f t="shared" si="5"/>
        <v>0</v>
      </c>
      <c r="H107" s="25">
        <f t="shared" si="4"/>
        <v>1</v>
      </c>
    </row>
    <row r="108" spans="1:8" ht="60">
      <c r="A108" s="8">
        <v>95</v>
      </c>
      <c r="B108" s="32" t="s">
        <v>131</v>
      </c>
      <c r="C108" s="57" t="s">
        <v>235</v>
      </c>
      <c r="D108" s="23">
        <f>SUM(D109)</f>
        <v>53100</v>
      </c>
      <c r="E108" s="23">
        <f>SUM(E109)</f>
        <v>53100</v>
      </c>
      <c r="F108" s="23">
        <f>SUM(F109)</f>
        <v>0</v>
      </c>
      <c r="G108" s="18">
        <f t="shared" si="5"/>
        <v>-53100</v>
      </c>
      <c r="H108" s="19">
        <f t="shared" si="4"/>
        <v>0</v>
      </c>
    </row>
    <row r="109" spans="1:8" ht="60">
      <c r="A109" s="8">
        <v>96</v>
      </c>
      <c r="B109" s="36" t="s">
        <v>78</v>
      </c>
      <c r="C109" s="56" t="s">
        <v>236</v>
      </c>
      <c r="D109" s="26">
        <v>53100</v>
      </c>
      <c r="E109" s="26">
        <v>53100</v>
      </c>
      <c r="F109" s="26">
        <v>0</v>
      </c>
      <c r="G109" s="20">
        <f t="shared" si="5"/>
        <v>-53100</v>
      </c>
      <c r="H109" s="25">
        <f t="shared" si="4"/>
        <v>0</v>
      </c>
    </row>
    <row r="110" spans="1:8" ht="72">
      <c r="A110" s="8">
        <v>97</v>
      </c>
      <c r="B110" s="32" t="s">
        <v>132</v>
      </c>
      <c r="C110" s="57" t="s">
        <v>237</v>
      </c>
      <c r="D110" s="23">
        <f>SUM(D111)</f>
        <v>2133</v>
      </c>
      <c r="E110" s="23">
        <f>SUM(E111)</f>
        <v>2133</v>
      </c>
      <c r="F110" s="23">
        <f>SUM(F111)</f>
        <v>2133</v>
      </c>
      <c r="G110" s="18">
        <f t="shared" si="5"/>
        <v>0</v>
      </c>
      <c r="H110" s="19">
        <f t="shared" si="4"/>
        <v>1</v>
      </c>
    </row>
    <row r="111" spans="1:8" ht="72">
      <c r="A111" s="8">
        <v>98</v>
      </c>
      <c r="B111" s="36" t="s">
        <v>238</v>
      </c>
      <c r="C111" s="56" t="s">
        <v>239</v>
      </c>
      <c r="D111" s="26">
        <v>2133</v>
      </c>
      <c r="E111" s="26">
        <v>2133</v>
      </c>
      <c r="F111" s="26">
        <v>2133</v>
      </c>
      <c r="G111" s="20">
        <f t="shared" si="5"/>
        <v>0</v>
      </c>
      <c r="H111" s="25">
        <f t="shared" si="4"/>
        <v>1</v>
      </c>
    </row>
    <row r="112" spans="1:8" ht="153.75" customHeight="1">
      <c r="A112" s="8">
        <v>99</v>
      </c>
      <c r="B112" s="64" t="s">
        <v>176</v>
      </c>
      <c r="C112" s="58" t="s">
        <v>177</v>
      </c>
      <c r="D112" s="23">
        <f>SUM(D113)</f>
        <v>11586.4</v>
      </c>
      <c r="E112" s="23">
        <f>SUM(E113)</f>
        <v>11586.4</v>
      </c>
      <c r="F112" s="23">
        <f>SUM(F113)</f>
        <v>11586.4</v>
      </c>
      <c r="G112" s="18">
        <f t="shared" si="5"/>
        <v>0</v>
      </c>
      <c r="H112" s="19">
        <f t="shared" si="4"/>
        <v>1</v>
      </c>
    </row>
    <row r="113" spans="1:8" ht="148.5" customHeight="1">
      <c r="A113" s="8">
        <v>100</v>
      </c>
      <c r="B113" s="65" t="s">
        <v>178</v>
      </c>
      <c r="C113" s="59" t="s">
        <v>179</v>
      </c>
      <c r="D113" s="26">
        <v>11586.4</v>
      </c>
      <c r="E113" s="26">
        <v>11586.4</v>
      </c>
      <c r="F113" s="26">
        <v>11586.4</v>
      </c>
      <c r="G113" s="20">
        <f t="shared" si="5"/>
        <v>0</v>
      </c>
      <c r="H113" s="25">
        <f t="shared" si="4"/>
        <v>1</v>
      </c>
    </row>
    <row r="114" spans="1:8" ht="112.5" customHeight="1">
      <c r="A114" s="8">
        <v>101</v>
      </c>
      <c r="B114" s="64" t="s">
        <v>180</v>
      </c>
      <c r="C114" s="58" t="s">
        <v>181</v>
      </c>
      <c r="D114" s="23">
        <f>SUM(D115)</f>
        <v>18101</v>
      </c>
      <c r="E114" s="23">
        <f>SUM(E115)</f>
        <v>18101</v>
      </c>
      <c r="F114" s="23">
        <f>SUM(F115)</f>
        <v>18101</v>
      </c>
      <c r="G114" s="18">
        <f t="shared" si="5"/>
        <v>0</v>
      </c>
      <c r="H114" s="19">
        <f t="shared" si="4"/>
        <v>1</v>
      </c>
    </row>
    <row r="115" spans="1:8" ht="98.25" customHeight="1">
      <c r="A115" s="8">
        <v>102</v>
      </c>
      <c r="B115" s="65" t="s">
        <v>182</v>
      </c>
      <c r="C115" s="59" t="s">
        <v>183</v>
      </c>
      <c r="D115" s="26">
        <v>18101</v>
      </c>
      <c r="E115" s="26">
        <v>18101</v>
      </c>
      <c r="F115" s="26">
        <v>18101</v>
      </c>
      <c r="G115" s="20">
        <f t="shared" si="5"/>
        <v>0</v>
      </c>
      <c r="H115" s="25">
        <f t="shared" si="4"/>
        <v>1</v>
      </c>
    </row>
    <row r="116" spans="1:8" ht="12.75">
      <c r="A116" s="8">
        <v>103</v>
      </c>
      <c r="B116" s="32" t="s">
        <v>240</v>
      </c>
      <c r="C116" s="57" t="s">
        <v>133</v>
      </c>
      <c r="D116" s="23">
        <f>SUM(D117)</f>
        <v>181594.9</v>
      </c>
      <c r="E116" s="23">
        <f>SUM(E117)</f>
        <v>182608.4</v>
      </c>
      <c r="F116" s="23">
        <f>SUM(F117)</f>
        <v>180591.4</v>
      </c>
      <c r="G116" s="18">
        <f t="shared" si="5"/>
        <v>-2017</v>
      </c>
      <c r="H116" s="19">
        <f t="shared" si="4"/>
        <v>0.9889545059263429</v>
      </c>
    </row>
    <row r="117" spans="1:8" ht="25.5" customHeight="1">
      <c r="A117" s="8">
        <v>104</v>
      </c>
      <c r="B117" s="36" t="s">
        <v>33</v>
      </c>
      <c r="C117" s="56" t="s">
        <v>65</v>
      </c>
      <c r="D117" s="26">
        <v>181594.9</v>
      </c>
      <c r="E117" s="26">
        <v>182608.4</v>
      </c>
      <c r="F117" s="26">
        <v>180591.4</v>
      </c>
      <c r="G117" s="20">
        <f t="shared" si="5"/>
        <v>-2017</v>
      </c>
      <c r="H117" s="25">
        <f t="shared" si="4"/>
        <v>0.9889545059263429</v>
      </c>
    </row>
    <row r="118" spans="1:8" ht="36">
      <c r="A118" s="67">
        <v>105</v>
      </c>
      <c r="B118" s="30" t="s">
        <v>66</v>
      </c>
      <c r="C118" s="54" t="s">
        <v>241</v>
      </c>
      <c r="D118" s="22">
        <f>D119+D121+D123+D125+D127</f>
        <v>143098.3</v>
      </c>
      <c r="E118" s="22">
        <f>E119+E121+E123+E125+E127</f>
        <v>141509.3</v>
      </c>
      <c r="F118" s="22">
        <f>F119+F121+F123+F125+F127</f>
        <v>140248.7</v>
      </c>
      <c r="G118" s="10">
        <f t="shared" si="5"/>
        <v>-1260.5999999999767</v>
      </c>
      <c r="H118" s="11">
        <f t="shared" si="4"/>
        <v>0.9910917515668584</v>
      </c>
    </row>
    <row r="119" spans="1:8" ht="38.25">
      <c r="A119" s="8">
        <v>106</v>
      </c>
      <c r="B119" s="31" t="s">
        <v>134</v>
      </c>
      <c r="C119" s="48" t="s">
        <v>135</v>
      </c>
      <c r="D119" s="23">
        <f>SUM(D120)</f>
        <v>6182</v>
      </c>
      <c r="E119" s="23">
        <f>SUM(E120)</f>
        <v>6182</v>
      </c>
      <c r="F119" s="23">
        <f>SUM(F120)</f>
        <v>5687.7</v>
      </c>
      <c r="G119" s="18">
        <f t="shared" si="5"/>
        <v>-494.3000000000002</v>
      </c>
      <c r="H119" s="19">
        <f t="shared" si="4"/>
        <v>0.9200420575865416</v>
      </c>
    </row>
    <row r="120" spans="1:8" ht="48">
      <c r="A120" s="8">
        <v>107</v>
      </c>
      <c r="B120" s="36" t="s">
        <v>67</v>
      </c>
      <c r="C120" s="56" t="s">
        <v>68</v>
      </c>
      <c r="D120" s="26">
        <v>6182</v>
      </c>
      <c r="E120" s="26">
        <v>6182</v>
      </c>
      <c r="F120" s="26">
        <v>5687.7</v>
      </c>
      <c r="G120" s="20">
        <f t="shared" si="5"/>
        <v>-494.3000000000002</v>
      </c>
      <c r="H120" s="25">
        <f t="shared" si="4"/>
        <v>0.9200420575865416</v>
      </c>
    </row>
    <row r="121" spans="1:8" ht="60">
      <c r="A121" s="8">
        <v>108</v>
      </c>
      <c r="B121" s="32" t="s">
        <v>136</v>
      </c>
      <c r="C121" s="57" t="s">
        <v>137</v>
      </c>
      <c r="D121" s="17">
        <f>SUM(D122)</f>
        <v>672.8</v>
      </c>
      <c r="E121" s="17">
        <f>SUM(E122)</f>
        <v>672.8</v>
      </c>
      <c r="F121" s="17">
        <f>SUM(F122)</f>
        <v>672.8</v>
      </c>
      <c r="G121" s="18">
        <f t="shared" si="5"/>
        <v>0</v>
      </c>
      <c r="H121" s="19">
        <f t="shared" si="4"/>
        <v>1</v>
      </c>
    </row>
    <row r="122" spans="1:8" ht="63" customHeight="1">
      <c r="A122" s="8">
        <v>109</v>
      </c>
      <c r="B122" s="36" t="s">
        <v>35</v>
      </c>
      <c r="C122" s="56" t="s">
        <v>34</v>
      </c>
      <c r="D122" s="26">
        <v>672.8</v>
      </c>
      <c r="E122" s="26">
        <v>672.8</v>
      </c>
      <c r="F122" s="26">
        <v>672.8</v>
      </c>
      <c r="G122" s="20">
        <f t="shared" si="5"/>
        <v>0</v>
      </c>
      <c r="H122" s="25">
        <f t="shared" si="4"/>
        <v>1</v>
      </c>
    </row>
    <row r="123" spans="1:8" ht="63.75" customHeight="1">
      <c r="A123" s="8">
        <v>110</v>
      </c>
      <c r="B123" s="31" t="s">
        <v>36</v>
      </c>
      <c r="C123" s="60" t="s">
        <v>138</v>
      </c>
      <c r="D123" s="33">
        <f>SUM(D124)</f>
        <v>1187</v>
      </c>
      <c r="E123" s="33">
        <f>SUM(E124)</f>
        <v>1187</v>
      </c>
      <c r="F123" s="33">
        <f>SUM(F124)</f>
        <v>701.6</v>
      </c>
      <c r="G123" s="18">
        <f t="shared" si="5"/>
        <v>-485.4</v>
      </c>
      <c r="H123" s="19">
        <f t="shared" si="4"/>
        <v>0.5910699241786015</v>
      </c>
    </row>
    <row r="124" spans="1:8" ht="64.5" customHeight="1">
      <c r="A124" s="8">
        <v>111</v>
      </c>
      <c r="B124" s="24" t="s">
        <v>36</v>
      </c>
      <c r="C124" s="56" t="s">
        <v>69</v>
      </c>
      <c r="D124" s="26">
        <v>1187</v>
      </c>
      <c r="E124" s="26">
        <v>1187</v>
      </c>
      <c r="F124" s="26">
        <v>701.6</v>
      </c>
      <c r="G124" s="20">
        <f t="shared" si="5"/>
        <v>-485.4</v>
      </c>
      <c r="H124" s="25">
        <f t="shared" si="4"/>
        <v>0.5910699241786015</v>
      </c>
    </row>
    <row r="125" spans="1:8" ht="51" customHeight="1">
      <c r="A125" s="8">
        <v>112</v>
      </c>
      <c r="B125" s="21" t="s">
        <v>139</v>
      </c>
      <c r="C125" s="60" t="s">
        <v>140</v>
      </c>
      <c r="D125" s="23">
        <f>SUM(D126)</f>
        <v>17002.5</v>
      </c>
      <c r="E125" s="23">
        <f>SUM(E126)</f>
        <v>17002.5</v>
      </c>
      <c r="F125" s="23">
        <f>SUM(F126)</f>
        <v>16721.6</v>
      </c>
      <c r="G125" s="18">
        <f t="shared" si="5"/>
        <v>-280.90000000000146</v>
      </c>
      <c r="H125" s="19">
        <f t="shared" si="4"/>
        <v>0.9834789001617409</v>
      </c>
    </row>
    <row r="126" spans="1:8" ht="60">
      <c r="A126" s="8">
        <v>113</v>
      </c>
      <c r="B126" s="24" t="s">
        <v>37</v>
      </c>
      <c r="C126" s="56" t="s">
        <v>38</v>
      </c>
      <c r="D126" s="26">
        <v>17002.5</v>
      </c>
      <c r="E126" s="26">
        <v>17002.5</v>
      </c>
      <c r="F126" s="26">
        <v>16721.6</v>
      </c>
      <c r="G126" s="20">
        <f t="shared" si="5"/>
        <v>-280.90000000000146</v>
      </c>
      <c r="H126" s="25">
        <f t="shared" si="4"/>
        <v>0.9834789001617409</v>
      </c>
    </row>
    <row r="127" spans="1:8" ht="12.75">
      <c r="A127" s="8">
        <v>114</v>
      </c>
      <c r="B127" s="21" t="s">
        <v>141</v>
      </c>
      <c r="C127" s="60" t="s">
        <v>142</v>
      </c>
      <c r="D127" s="23">
        <f>SUM(D128)</f>
        <v>118054</v>
      </c>
      <c r="E127" s="23">
        <f>SUM(E128)</f>
        <v>116465</v>
      </c>
      <c r="F127" s="23">
        <f>SUM(F128)</f>
        <v>116465</v>
      </c>
      <c r="G127" s="18">
        <f t="shared" si="5"/>
        <v>0</v>
      </c>
      <c r="H127" s="19">
        <f t="shared" si="4"/>
        <v>1</v>
      </c>
    </row>
    <row r="128" spans="1:8" ht="24">
      <c r="A128" s="8">
        <v>115</v>
      </c>
      <c r="B128" s="24" t="s">
        <v>32</v>
      </c>
      <c r="C128" s="56" t="s">
        <v>26</v>
      </c>
      <c r="D128" s="27">
        <v>118054</v>
      </c>
      <c r="E128" s="27">
        <v>116465</v>
      </c>
      <c r="F128" s="26">
        <v>116465</v>
      </c>
      <c r="G128" s="20">
        <f t="shared" si="5"/>
        <v>0</v>
      </c>
      <c r="H128" s="25">
        <f t="shared" si="4"/>
        <v>1</v>
      </c>
    </row>
    <row r="129" spans="1:8" ht="14.25" customHeight="1">
      <c r="A129" s="8">
        <v>116</v>
      </c>
      <c r="B129" s="9" t="s">
        <v>70</v>
      </c>
      <c r="C129" s="54" t="s">
        <v>39</v>
      </c>
      <c r="D129" s="22">
        <f>D130+D132+D134</f>
        <v>17018.1</v>
      </c>
      <c r="E129" s="22">
        <f>E130+E132+E134</f>
        <v>18232.199999999997</v>
      </c>
      <c r="F129" s="22">
        <f>F130+F132+F134</f>
        <v>17499.8</v>
      </c>
      <c r="G129" s="10">
        <f t="shared" si="5"/>
        <v>-732.3999999999978</v>
      </c>
      <c r="H129" s="11">
        <f t="shared" si="4"/>
        <v>0.9598293129737498</v>
      </c>
    </row>
    <row r="130" spans="1:8" ht="99.75" customHeight="1">
      <c r="A130" s="34">
        <v>117</v>
      </c>
      <c r="B130" s="21" t="s">
        <v>242</v>
      </c>
      <c r="C130" s="60" t="s">
        <v>243</v>
      </c>
      <c r="D130" s="17">
        <f>SUM(D131)</f>
        <v>40</v>
      </c>
      <c r="E130" s="17">
        <f>SUM(E131)</f>
        <v>40</v>
      </c>
      <c r="F130" s="17">
        <f>SUM(F131)</f>
        <v>40</v>
      </c>
      <c r="G130" s="18">
        <f t="shared" si="5"/>
        <v>0</v>
      </c>
      <c r="H130" s="19">
        <f t="shared" si="4"/>
        <v>1</v>
      </c>
    </row>
    <row r="131" spans="1:8" ht="121.5" customHeight="1">
      <c r="A131" s="34">
        <v>118</v>
      </c>
      <c r="B131" s="24" t="s">
        <v>244</v>
      </c>
      <c r="C131" s="56" t="s">
        <v>245</v>
      </c>
      <c r="D131" s="26">
        <v>40</v>
      </c>
      <c r="E131" s="26">
        <v>40</v>
      </c>
      <c r="F131" s="26">
        <v>40</v>
      </c>
      <c r="G131" s="20">
        <f t="shared" si="5"/>
        <v>0</v>
      </c>
      <c r="H131" s="25">
        <f t="shared" si="4"/>
        <v>1</v>
      </c>
    </row>
    <row r="132" spans="1:8" ht="99.75" customHeight="1">
      <c r="A132" s="34">
        <v>119</v>
      </c>
      <c r="B132" s="21" t="s">
        <v>246</v>
      </c>
      <c r="C132" s="60" t="s">
        <v>247</v>
      </c>
      <c r="D132" s="17">
        <f>SUM(D133)</f>
        <v>773.6</v>
      </c>
      <c r="E132" s="17">
        <f>SUM(E133)</f>
        <v>773.6</v>
      </c>
      <c r="F132" s="17">
        <f>SUM(F133)</f>
        <v>773.6</v>
      </c>
      <c r="G132" s="18">
        <f t="shared" si="5"/>
        <v>0</v>
      </c>
      <c r="H132" s="19">
        <f t="shared" si="4"/>
        <v>1</v>
      </c>
    </row>
    <row r="133" spans="1:8" ht="114" customHeight="1">
      <c r="A133" s="34">
        <v>120</v>
      </c>
      <c r="B133" s="24" t="s">
        <v>249</v>
      </c>
      <c r="C133" s="56" t="s">
        <v>248</v>
      </c>
      <c r="D133" s="26">
        <v>773.6</v>
      </c>
      <c r="E133" s="26">
        <v>773.6</v>
      </c>
      <c r="F133" s="26">
        <v>773.6</v>
      </c>
      <c r="G133" s="20">
        <f t="shared" si="5"/>
        <v>0</v>
      </c>
      <c r="H133" s="25">
        <f t="shared" si="4"/>
        <v>1</v>
      </c>
    </row>
    <row r="134" spans="1:8" ht="36">
      <c r="A134" s="34">
        <v>121</v>
      </c>
      <c r="B134" s="21" t="s">
        <v>250</v>
      </c>
      <c r="C134" s="60" t="s">
        <v>251</v>
      </c>
      <c r="D134" s="17">
        <f>SUM(D135)</f>
        <v>16204.5</v>
      </c>
      <c r="E134" s="17">
        <f>SUM(E135)</f>
        <v>17418.6</v>
      </c>
      <c r="F134" s="17">
        <f>SUM(F135)</f>
        <v>16686.2</v>
      </c>
      <c r="G134" s="18">
        <f t="shared" si="5"/>
        <v>-732.3999999999978</v>
      </c>
      <c r="H134" s="19">
        <f t="shared" si="4"/>
        <v>0.9579529927778353</v>
      </c>
    </row>
    <row r="135" spans="1:8" ht="36.75" customHeight="1">
      <c r="A135" s="8">
        <v>122</v>
      </c>
      <c r="B135" s="24" t="s">
        <v>27</v>
      </c>
      <c r="C135" s="56" t="s">
        <v>71</v>
      </c>
      <c r="D135" s="26">
        <v>16204.5</v>
      </c>
      <c r="E135" s="26">
        <v>17418.6</v>
      </c>
      <c r="F135" s="26">
        <v>16686.2</v>
      </c>
      <c r="G135" s="20">
        <f t="shared" si="5"/>
        <v>-732.3999999999978</v>
      </c>
      <c r="H135" s="25">
        <f t="shared" si="4"/>
        <v>0.9579529927778353</v>
      </c>
    </row>
    <row r="136" spans="1:8" ht="61.5" customHeight="1">
      <c r="A136" s="8">
        <v>123</v>
      </c>
      <c r="B136" s="28" t="s">
        <v>79</v>
      </c>
      <c r="C136" s="61" t="s">
        <v>252</v>
      </c>
      <c r="D136" s="29">
        <f>SUM(D137)</f>
        <v>10577.1</v>
      </c>
      <c r="E136" s="29">
        <f>SUM(E137)</f>
        <v>10577.1</v>
      </c>
      <c r="F136" s="29">
        <f>SUM(F137)</f>
        <v>-38493.9</v>
      </c>
      <c r="G136" s="10">
        <f t="shared" si="5"/>
        <v>-49071</v>
      </c>
      <c r="H136" s="11">
        <f t="shared" si="4"/>
        <v>-3.6393623961199193</v>
      </c>
    </row>
    <row r="137" spans="1:8" ht="63" customHeight="1">
      <c r="A137" s="8">
        <v>124</v>
      </c>
      <c r="B137" s="21" t="s">
        <v>80</v>
      </c>
      <c r="C137" s="60" t="s">
        <v>81</v>
      </c>
      <c r="D137" s="17">
        <v>10577.1</v>
      </c>
      <c r="E137" s="17">
        <v>10577.1</v>
      </c>
      <c r="F137" s="17">
        <v>-38493.9</v>
      </c>
      <c r="G137" s="18">
        <f t="shared" si="5"/>
        <v>-49071</v>
      </c>
      <c r="H137" s="19">
        <f t="shared" si="4"/>
        <v>-3.6393623961199193</v>
      </c>
    </row>
    <row r="138" spans="1:8" ht="12.75" customHeight="1">
      <c r="A138" s="8">
        <v>125</v>
      </c>
      <c r="B138" s="21"/>
      <c r="C138" s="60"/>
      <c r="D138" s="23"/>
      <c r="E138" s="23"/>
      <c r="F138" s="23"/>
      <c r="G138" s="10"/>
      <c r="H138" s="11"/>
    </row>
    <row r="139" spans="1:8" ht="12.75">
      <c r="A139" s="8">
        <v>126</v>
      </c>
      <c r="B139" s="28"/>
      <c r="C139" s="62" t="s">
        <v>47</v>
      </c>
      <c r="D139" s="22">
        <f>D98+D14</f>
        <v>689494.7</v>
      </c>
      <c r="E139" s="22">
        <f>E98+E14</f>
        <v>690277.4</v>
      </c>
      <c r="F139" s="22">
        <f>F98+F14</f>
        <v>567271.3</v>
      </c>
      <c r="G139" s="10">
        <f t="shared" si="5"/>
        <v>-123006.09999999998</v>
      </c>
      <c r="H139" s="11">
        <f t="shared" si="4"/>
        <v>0.821801930644115</v>
      </c>
    </row>
    <row r="140" spans="1:8" ht="12.75">
      <c r="A140" s="5"/>
      <c r="B140" s="3"/>
      <c r="E140" s="2"/>
      <c r="F140" s="2"/>
      <c r="G140" s="2"/>
      <c r="H140" s="2"/>
    </row>
    <row r="141" spans="1:2" ht="12.75">
      <c r="A141" s="5"/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</sheetData>
  <sheetProtection/>
  <mergeCells count="14">
    <mergeCell ref="H9:H12"/>
    <mergeCell ref="E3:H3"/>
    <mergeCell ref="B4:H4"/>
    <mergeCell ref="D2:H2"/>
    <mergeCell ref="E1:H1"/>
    <mergeCell ref="A9:A12"/>
    <mergeCell ref="A7:H7"/>
    <mergeCell ref="A6:H6"/>
    <mergeCell ref="C9:C12"/>
    <mergeCell ref="B9:B12"/>
    <mergeCell ref="E9:E12"/>
    <mergeCell ref="D9:D12"/>
    <mergeCell ref="F9:F12"/>
    <mergeCell ref="G9:G12"/>
  </mergeCells>
  <printOptions/>
  <pageMargins left="0.1968503937007874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2015-03-27T11:50:59Z</cp:lastPrinted>
  <dcterms:created xsi:type="dcterms:W3CDTF">2006-07-13T05:36:46Z</dcterms:created>
  <dcterms:modified xsi:type="dcterms:W3CDTF">2015-03-27T11:51:03Z</dcterms:modified>
  <cp:category/>
  <cp:version/>
  <cp:contentType/>
  <cp:contentStatus/>
</cp:coreProperties>
</file>