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ETEAKOVA-SA\Downloads\"/>
    </mc:Choice>
  </mc:AlternateContent>
  <bookViews>
    <workbookView xWindow="-120" yWindow="0" windowWidth="24240" windowHeight="13020"/>
  </bookViews>
  <sheets>
    <sheet name="дума от 09.09.21" sheetId="1" r:id="rId1"/>
  </sheets>
  <definedNames>
    <definedName name="_xlnm.Print_Area" localSheetId="0">'дума от 09.09.21'!$A$1:$K$213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7" i="1" l="1"/>
  <c r="D208" i="1"/>
  <c r="D206" i="1"/>
  <c r="J203" i="1"/>
  <c r="J202" i="1" s="1"/>
  <c r="I203" i="1"/>
  <c r="I205" i="1" s="1"/>
  <c r="I204" i="1" s="1"/>
  <c r="H203" i="1"/>
  <c r="H202" i="1" s="1"/>
  <c r="G203" i="1"/>
  <c r="G205" i="1" s="1"/>
  <c r="G204" i="1" s="1"/>
  <c r="F203" i="1"/>
  <c r="F202" i="1" s="1"/>
  <c r="E203" i="1"/>
  <c r="E205" i="1" s="1"/>
  <c r="I202" i="1"/>
  <c r="E202" i="1"/>
  <c r="D194" i="1"/>
  <c r="F166" i="1"/>
  <c r="F163" i="1" s="1"/>
  <c r="G166" i="1"/>
  <c r="G163" i="1" s="1"/>
  <c r="H166" i="1"/>
  <c r="H163" i="1" s="1"/>
  <c r="I166" i="1"/>
  <c r="I163" i="1" s="1"/>
  <c r="J166" i="1"/>
  <c r="J163" i="1" s="1"/>
  <c r="E166" i="1"/>
  <c r="E163" i="1" s="1"/>
  <c r="F167" i="1"/>
  <c r="F164" i="1" s="1"/>
  <c r="G167" i="1"/>
  <c r="G164" i="1" s="1"/>
  <c r="H167" i="1"/>
  <c r="H164" i="1" s="1"/>
  <c r="I167" i="1"/>
  <c r="I164" i="1" s="1"/>
  <c r="J167" i="1"/>
  <c r="J164" i="1" s="1"/>
  <c r="E167" i="1"/>
  <c r="D200" i="1"/>
  <c r="J197" i="1"/>
  <c r="J196" i="1" s="1"/>
  <c r="I197" i="1"/>
  <c r="I199" i="1" s="1"/>
  <c r="I198" i="1" s="1"/>
  <c r="H197" i="1"/>
  <c r="H196" i="1" s="1"/>
  <c r="G197" i="1"/>
  <c r="G199" i="1" s="1"/>
  <c r="G198" i="1" s="1"/>
  <c r="F197" i="1"/>
  <c r="F196" i="1" s="1"/>
  <c r="E197" i="1"/>
  <c r="E199" i="1" s="1"/>
  <c r="D193" i="1"/>
  <c r="J190" i="1"/>
  <c r="J189" i="1" s="1"/>
  <c r="I190" i="1"/>
  <c r="I192" i="1" s="1"/>
  <c r="I191" i="1" s="1"/>
  <c r="H190" i="1"/>
  <c r="H189" i="1" s="1"/>
  <c r="G190" i="1"/>
  <c r="G192" i="1" s="1"/>
  <c r="G191" i="1" s="1"/>
  <c r="F190" i="1"/>
  <c r="F189" i="1" s="1"/>
  <c r="E190" i="1"/>
  <c r="E192" i="1" s="1"/>
  <c r="I189" i="1"/>
  <c r="E189" i="1"/>
  <c r="G189" i="1" l="1"/>
  <c r="D190" i="1"/>
  <c r="E196" i="1"/>
  <c r="D167" i="1"/>
  <c r="G202" i="1"/>
  <c r="D203" i="1"/>
  <c r="J162" i="1"/>
  <c r="J165" i="1" s="1"/>
  <c r="H162" i="1"/>
  <c r="H165" i="1" s="1"/>
  <c r="F162" i="1"/>
  <c r="F165" i="1" s="1"/>
  <c r="I162" i="1"/>
  <c r="I165" i="1" s="1"/>
  <c r="G162" i="1"/>
  <c r="G165" i="1" s="1"/>
  <c r="E164" i="1"/>
  <c r="E162" i="1" s="1"/>
  <c r="E165" i="1" s="1"/>
  <c r="D202" i="1"/>
  <c r="E204" i="1"/>
  <c r="F205" i="1"/>
  <c r="F204" i="1" s="1"/>
  <c r="H205" i="1"/>
  <c r="H204" i="1" s="1"/>
  <c r="J205" i="1"/>
  <c r="J204" i="1" s="1"/>
  <c r="I196" i="1"/>
  <c r="D189" i="1"/>
  <c r="G196" i="1"/>
  <c r="D197" i="1"/>
  <c r="D196" i="1"/>
  <c r="E198" i="1"/>
  <c r="F199" i="1"/>
  <c r="F198" i="1" s="1"/>
  <c r="H199" i="1"/>
  <c r="H198" i="1" s="1"/>
  <c r="J199" i="1"/>
  <c r="J198" i="1" s="1"/>
  <c r="E191" i="1"/>
  <c r="F192" i="1"/>
  <c r="F191" i="1" s="1"/>
  <c r="H192" i="1"/>
  <c r="H191" i="1" s="1"/>
  <c r="J192" i="1"/>
  <c r="J191" i="1" s="1"/>
  <c r="F157" i="1"/>
  <c r="F156" i="1" s="1"/>
  <c r="G157" i="1"/>
  <c r="G159" i="1" s="1"/>
  <c r="G158" i="1" s="1"/>
  <c r="H157" i="1"/>
  <c r="H156" i="1" s="1"/>
  <c r="I157" i="1"/>
  <c r="I159" i="1" s="1"/>
  <c r="I158" i="1" s="1"/>
  <c r="J157" i="1"/>
  <c r="J156" i="1" s="1"/>
  <c r="E157" i="1"/>
  <c r="E159" i="1" s="1"/>
  <c r="E158" i="1" s="1"/>
  <c r="D187" i="1"/>
  <c r="D186" i="1"/>
  <c r="D185" i="1"/>
  <c r="D184" i="1"/>
  <c r="D183" i="1"/>
  <c r="D182" i="1"/>
  <c r="J181" i="1"/>
  <c r="I181" i="1"/>
  <c r="H181" i="1"/>
  <c r="G181" i="1"/>
  <c r="F181" i="1"/>
  <c r="D180" i="1"/>
  <c r="D179" i="1"/>
  <c r="D178" i="1"/>
  <c r="D176" i="1"/>
  <c r="D175" i="1"/>
  <c r="D174" i="1"/>
  <c r="D173" i="1"/>
  <c r="D172" i="1"/>
  <c r="D171" i="1"/>
  <c r="D170" i="1"/>
  <c r="D169" i="1"/>
  <c r="D168" i="1"/>
  <c r="D160" i="1"/>
  <c r="F124" i="1"/>
  <c r="F18" i="1" s="1"/>
  <c r="F125" i="1"/>
  <c r="E124" i="1"/>
  <c r="E18" i="1" s="1"/>
  <c r="E125" i="1"/>
  <c r="E19" i="1" s="1"/>
  <c r="E103" i="1"/>
  <c r="F122" i="1"/>
  <c r="F128" i="1" s="1"/>
  <c r="F121" i="1"/>
  <c r="G121" i="1"/>
  <c r="H121" i="1"/>
  <c r="I121" i="1"/>
  <c r="J121" i="1"/>
  <c r="D109" i="1"/>
  <c r="D110" i="1"/>
  <c r="E122" i="1"/>
  <c r="E128" i="1" s="1"/>
  <c r="E121" i="1"/>
  <c r="E127" i="1" s="1"/>
  <c r="D144" i="1"/>
  <c r="D145" i="1"/>
  <c r="D146" i="1"/>
  <c r="D147" i="1"/>
  <c r="D148" i="1"/>
  <c r="D149" i="1"/>
  <c r="D150" i="1"/>
  <c r="D151" i="1"/>
  <c r="D152" i="1"/>
  <c r="D153" i="1"/>
  <c r="D154" i="1"/>
  <c r="D143" i="1"/>
  <c r="D142" i="1"/>
  <c r="I141" i="1"/>
  <c r="H141" i="1"/>
  <c r="G141" i="1"/>
  <c r="F141" i="1"/>
  <c r="E141" i="1"/>
  <c r="D140" i="1"/>
  <c r="D139" i="1"/>
  <c r="D138" i="1"/>
  <c r="J137" i="1"/>
  <c r="I137" i="1"/>
  <c r="H137" i="1"/>
  <c r="G137" i="1"/>
  <c r="D136" i="1"/>
  <c r="D135" i="1"/>
  <c r="J134" i="1"/>
  <c r="I134" i="1"/>
  <c r="H134" i="1"/>
  <c r="G134" i="1"/>
  <c r="D133" i="1"/>
  <c r="D132" i="1"/>
  <c r="D131" i="1"/>
  <c r="J130" i="1"/>
  <c r="I130" i="1"/>
  <c r="H130" i="1"/>
  <c r="G130" i="1"/>
  <c r="D129" i="1"/>
  <c r="J125" i="1"/>
  <c r="J19" i="1" s="1"/>
  <c r="I125" i="1"/>
  <c r="I19" i="1" s="1"/>
  <c r="H125" i="1"/>
  <c r="H19" i="1" s="1"/>
  <c r="G125" i="1"/>
  <c r="G19" i="1" s="1"/>
  <c r="J124" i="1"/>
  <c r="J18" i="1" s="1"/>
  <c r="I124" i="1"/>
  <c r="I18" i="1" s="1"/>
  <c r="H124" i="1"/>
  <c r="G124" i="1"/>
  <c r="G18" i="1" s="1"/>
  <c r="J123" i="1"/>
  <c r="H123" i="1" l="1"/>
  <c r="H18" i="1"/>
  <c r="D137" i="1"/>
  <c r="D141" i="1"/>
  <c r="F123" i="1"/>
  <c r="F19" i="1"/>
  <c r="G156" i="1"/>
  <c r="I127" i="1"/>
  <c r="I126" i="1" s="1"/>
  <c r="I14" i="1"/>
  <c r="G127" i="1"/>
  <c r="G14" i="1"/>
  <c r="G122" i="1"/>
  <c r="G120" i="1" s="1"/>
  <c r="I122" i="1"/>
  <c r="J127" i="1"/>
  <c r="J14" i="1"/>
  <c r="H127" i="1"/>
  <c r="H14" i="1"/>
  <c r="F127" i="1"/>
  <c r="F126" i="1" s="1"/>
  <c r="F14" i="1"/>
  <c r="I156" i="1"/>
  <c r="D205" i="1"/>
  <c r="D204" i="1"/>
  <c r="H122" i="1"/>
  <c r="H128" i="1" s="1"/>
  <c r="J122" i="1"/>
  <c r="J128" i="1" s="1"/>
  <c r="J126" i="1" s="1"/>
  <c r="D199" i="1"/>
  <c r="D198" i="1"/>
  <c r="D192" i="1"/>
  <c r="D191" i="1"/>
  <c r="G128" i="1"/>
  <c r="I128" i="1"/>
  <c r="I120" i="1"/>
  <c r="D181" i="1"/>
  <c r="J159" i="1"/>
  <c r="J158" i="1" s="1"/>
  <c r="H159" i="1"/>
  <c r="H158" i="1" s="1"/>
  <c r="F159" i="1"/>
  <c r="F158" i="1" s="1"/>
  <c r="D163" i="1"/>
  <c r="D164" i="1"/>
  <c r="D157" i="1"/>
  <c r="E156" i="1"/>
  <c r="F120" i="1"/>
  <c r="D125" i="1"/>
  <c r="D121" i="1"/>
  <c r="E120" i="1"/>
  <c r="D130" i="1"/>
  <c r="D134" i="1"/>
  <c r="H120" i="1"/>
  <c r="D124" i="1"/>
  <c r="G123" i="1"/>
  <c r="I123" i="1"/>
  <c r="E123" i="1"/>
  <c r="E126" i="1"/>
  <c r="D127" i="1" l="1"/>
  <c r="J120" i="1"/>
  <c r="D120" i="1" s="1"/>
  <c r="F22" i="1"/>
  <c r="H22" i="1"/>
  <c r="J22" i="1"/>
  <c r="G22" i="1"/>
  <c r="I22" i="1"/>
  <c r="D128" i="1"/>
  <c r="D156" i="1"/>
  <c r="H126" i="1"/>
  <c r="G126" i="1"/>
  <c r="D159" i="1"/>
  <c r="D166" i="1"/>
  <c r="D158" i="1"/>
  <c r="D122" i="1"/>
  <c r="D162" i="1"/>
  <c r="D165" i="1"/>
  <c r="D123" i="1"/>
  <c r="D93" i="1"/>
  <c r="G70" i="1"/>
  <c r="G73" i="1" s="1"/>
  <c r="F70" i="1"/>
  <c r="F73" i="1" s="1"/>
  <c r="G71" i="1"/>
  <c r="F71" i="1"/>
  <c r="H71" i="1"/>
  <c r="I71" i="1"/>
  <c r="I16" i="1" s="1"/>
  <c r="I24" i="1" s="1"/>
  <c r="J71" i="1"/>
  <c r="J16" i="1" s="1"/>
  <c r="J24" i="1" s="1"/>
  <c r="E71" i="1"/>
  <c r="E16" i="1" s="1"/>
  <c r="E24" i="1" s="1"/>
  <c r="H70" i="1"/>
  <c r="H73" i="1" s="1"/>
  <c r="I70" i="1"/>
  <c r="I73" i="1" s="1"/>
  <c r="J70" i="1"/>
  <c r="J73" i="1" s="1"/>
  <c r="E70" i="1"/>
  <c r="E73" i="1" s="1"/>
  <c r="D95" i="1"/>
  <c r="D96" i="1"/>
  <c r="D97" i="1"/>
  <c r="D98" i="1"/>
  <c r="D99" i="1"/>
  <c r="D100" i="1"/>
  <c r="F52" i="1"/>
  <c r="H52" i="1"/>
  <c r="I52" i="1"/>
  <c r="J52" i="1"/>
  <c r="E52" i="1"/>
  <c r="J118" i="1"/>
  <c r="J103" i="1" s="1"/>
  <c r="I118" i="1"/>
  <c r="H118" i="1"/>
  <c r="G118" i="1"/>
  <c r="D117" i="1"/>
  <c r="D116" i="1"/>
  <c r="D114" i="1"/>
  <c r="D112" i="1"/>
  <c r="F103" i="1"/>
  <c r="E105" i="1"/>
  <c r="J107" i="1"/>
  <c r="I107" i="1"/>
  <c r="F50" i="1"/>
  <c r="H50" i="1"/>
  <c r="I50" i="1"/>
  <c r="J50" i="1"/>
  <c r="E50" i="1"/>
  <c r="D58" i="1"/>
  <c r="D59" i="1"/>
  <c r="D60" i="1"/>
  <c r="D61" i="1"/>
  <c r="D62" i="1"/>
  <c r="D63" i="1"/>
  <c r="D64" i="1"/>
  <c r="D65" i="1"/>
  <c r="D66" i="1"/>
  <c r="D67" i="1"/>
  <c r="D55" i="1"/>
  <c r="D54" i="1"/>
  <c r="E28" i="1"/>
  <c r="E27" i="1"/>
  <c r="D34" i="1"/>
  <c r="D35" i="1"/>
  <c r="D36" i="1"/>
  <c r="D37" i="1"/>
  <c r="D38" i="1"/>
  <c r="D39" i="1"/>
  <c r="D40" i="1"/>
  <c r="D41" i="1"/>
  <c r="D42" i="1"/>
  <c r="D43" i="1"/>
  <c r="D44" i="1"/>
  <c r="D45" i="1"/>
  <c r="D46" i="1"/>
  <c r="D47" i="1"/>
  <c r="D33" i="1"/>
  <c r="F74" i="1" l="1"/>
  <c r="F16" i="1"/>
  <c r="E15" i="1"/>
  <c r="H74" i="1"/>
  <c r="H16" i="1"/>
  <c r="H24" i="1" s="1"/>
  <c r="G74" i="1"/>
  <c r="G16" i="1"/>
  <c r="G24" i="1" s="1"/>
  <c r="D126" i="1"/>
  <c r="D27" i="1"/>
  <c r="E14" i="1"/>
  <c r="E22" i="1" s="1"/>
  <c r="F105" i="1"/>
  <c r="F104" i="1" s="1"/>
  <c r="F102" i="1"/>
  <c r="J105" i="1"/>
  <c r="J104" i="1" s="1"/>
  <c r="J102" i="1"/>
  <c r="H103" i="1"/>
  <c r="I103" i="1"/>
  <c r="I105" i="1" s="1"/>
  <c r="I104" i="1" s="1"/>
  <c r="G103" i="1"/>
  <c r="I102" i="1"/>
  <c r="F72" i="1"/>
  <c r="E69" i="1"/>
  <c r="I69" i="1"/>
  <c r="F69" i="1"/>
  <c r="E74" i="1"/>
  <c r="E72" i="1" s="1"/>
  <c r="H72" i="1"/>
  <c r="J69" i="1"/>
  <c r="H69" i="1"/>
  <c r="G69" i="1"/>
  <c r="J74" i="1"/>
  <c r="I74" i="1"/>
  <c r="I72" i="1" s="1"/>
  <c r="J72" i="1"/>
  <c r="D71" i="1"/>
  <c r="D70" i="1"/>
  <c r="D107" i="1"/>
  <c r="D79" i="1"/>
  <c r="D115" i="1"/>
  <c r="D118" i="1"/>
  <c r="D76" i="1"/>
  <c r="G72" i="1"/>
  <c r="D113" i="1"/>
  <c r="D77" i="1"/>
  <c r="D75" i="1"/>
  <c r="D73" i="1"/>
  <c r="D108" i="1"/>
  <c r="D106" i="1"/>
  <c r="D111" i="1"/>
  <c r="E104" i="1"/>
  <c r="E26" i="1"/>
  <c r="D94" i="1"/>
  <c r="D92" i="1"/>
  <c r="I91" i="1"/>
  <c r="H91" i="1"/>
  <c r="E91" i="1"/>
  <c r="D90" i="1"/>
  <c r="D89" i="1"/>
  <c r="D88" i="1"/>
  <c r="J87" i="1"/>
  <c r="I87" i="1"/>
  <c r="H87" i="1"/>
  <c r="G87" i="1"/>
  <c r="F87" i="1"/>
  <c r="D86" i="1"/>
  <c r="D85" i="1"/>
  <c r="D84" i="1"/>
  <c r="D82" i="1"/>
  <c r="D80" i="1"/>
  <c r="D57" i="1"/>
  <c r="G53" i="1"/>
  <c r="J51" i="1"/>
  <c r="I51" i="1"/>
  <c r="H51" i="1"/>
  <c r="F49" i="1"/>
  <c r="J49" i="1"/>
  <c r="I49" i="1"/>
  <c r="D32" i="1"/>
  <c r="D31" i="1"/>
  <c r="J30" i="1"/>
  <c r="J28" i="1" s="1"/>
  <c r="I30" i="1"/>
  <c r="I29" i="1" s="1"/>
  <c r="H30" i="1"/>
  <c r="H29" i="1" s="1"/>
  <c r="G30" i="1"/>
  <c r="G29" i="1" s="1"/>
  <c r="F30" i="1"/>
  <c r="F28" i="1" s="1"/>
  <c r="F15" i="1" s="1"/>
  <c r="E30" i="1"/>
  <c r="J29" i="1"/>
  <c r="E13" i="1" l="1"/>
  <c r="E23" i="1"/>
  <c r="F23" i="1"/>
  <c r="F13" i="1"/>
  <c r="F21" i="1" s="1"/>
  <c r="D16" i="1"/>
  <c r="F24" i="1"/>
  <c r="D24" i="1" s="1"/>
  <c r="J26" i="1"/>
  <c r="J15" i="1"/>
  <c r="G105" i="1"/>
  <c r="G104" i="1" s="1"/>
  <c r="G102" i="1"/>
  <c r="H105" i="1"/>
  <c r="H104" i="1" s="1"/>
  <c r="H102" i="1"/>
  <c r="D74" i="1"/>
  <c r="D72" i="1"/>
  <c r="G50" i="1"/>
  <c r="G49" i="1" s="1"/>
  <c r="G52" i="1"/>
  <c r="G51" i="1" s="1"/>
  <c r="D103" i="1"/>
  <c r="E102" i="1"/>
  <c r="H17" i="1"/>
  <c r="H28" i="1"/>
  <c r="E51" i="1"/>
  <c r="F29" i="1"/>
  <c r="D56" i="1"/>
  <c r="F51" i="1"/>
  <c r="G17" i="1"/>
  <c r="D30" i="1"/>
  <c r="D53" i="1"/>
  <c r="D83" i="1"/>
  <c r="D87" i="1"/>
  <c r="D91" i="1"/>
  <c r="I17" i="1"/>
  <c r="D81" i="1"/>
  <c r="G28" i="1"/>
  <c r="E49" i="1"/>
  <c r="F26" i="1"/>
  <c r="F17" i="1"/>
  <c r="E29" i="1"/>
  <c r="I28" i="1"/>
  <c r="I15" i="1" s="1"/>
  <c r="H49" i="1"/>
  <c r="J17" i="1"/>
  <c r="J23" i="1" l="1"/>
  <c r="J13" i="1"/>
  <c r="J21" i="1" s="1"/>
  <c r="I23" i="1"/>
  <c r="I13" i="1"/>
  <c r="I21" i="1" s="1"/>
  <c r="E21" i="1"/>
  <c r="G26" i="1"/>
  <c r="G15" i="1"/>
  <c r="D19" i="1"/>
  <c r="H26" i="1"/>
  <c r="H15" i="1"/>
  <c r="D104" i="1"/>
  <c r="D105" i="1"/>
  <c r="D102" i="1"/>
  <c r="D52" i="1"/>
  <c r="D78" i="1"/>
  <c r="D29" i="1"/>
  <c r="D51" i="1"/>
  <c r="D50" i="1"/>
  <c r="D49" i="1"/>
  <c r="D18" i="1"/>
  <c r="D22" i="1"/>
  <c r="E17" i="1"/>
  <c r="D17" i="1" s="1"/>
  <c r="I26" i="1"/>
  <c r="D28" i="1"/>
  <c r="H23" i="1" l="1"/>
  <c r="H13" i="1"/>
  <c r="H21" i="1" s="1"/>
  <c r="D26" i="1"/>
  <c r="G23" i="1"/>
  <c r="D23" i="1" s="1"/>
  <c r="G13" i="1"/>
  <c r="D69" i="1"/>
  <c r="D15" i="1"/>
  <c r="D14" i="1"/>
  <c r="G21" i="1" l="1"/>
  <c r="D21" i="1" s="1"/>
  <c r="D13" i="1"/>
</calcChain>
</file>

<file path=xl/sharedStrings.xml><?xml version="1.0" encoding="utf-8"?>
<sst xmlns="http://schemas.openxmlformats.org/spreadsheetml/2006/main" count="534" uniqueCount="177">
  <si>
    <t>к постановлению Администрации</t>
  </si>
  <si>
    <t>городского округа Верхотурский</t>
  </si>
  <si>
    <t>План</t>
  </si>
  <si>
    <t>мероприятий по выполнению муниципальной программы городского округа Верхотурский</t>
  </si>
  <si>
    <t>Номер строки</t>
  </si>
  <si>
    <t>Наименование мероприятия, источники ресурсного обеспечения</t>
  </si>
  <si>
    <t>Код федерального проекта</t>
  </si>
  <si>
    <t>Объем расходов на выполнение мероприятия за счет всех источников ресурсного обеспечения, тыс. рублей</t>
  </si>
  <si>
    <t>Номер целевых показателей, на достижение которых направлены мероприятия</t>
  </si>
  <si>
    <t>Всего</t>
  </si>
  <si>
    <t>2020 год</t>
  </si>
  <si>
    <t>2021 год</t>
  </si>
  <si>
    <t>2022 год</t>
  </si>
  <si>
    <t>2023 год</t>
  </si>
  <si>
    <t>2024 год</t>
  </si>
  <si>
    <t>2025 год</t>
  </si>
  <si>
    <t>Всего по муниципальной программе, в том числе</t>
  </si>
  <si>
    <t>х</t>
  </si>
  <si>
    <t>областной бюджет</t>
  </si>
  <si>
    <t>местный бюджет</t>
  </si>
  <si>
    <t>в том числе капитальные вложения</t>
  </si>
  <si>
    <t>Всего по подпрограмме 1, в том числе</t>
  </si>
  <si>
    <t>Всего по мероприятиям, не входящим в состав муниципальных компонентов региональных составляющих национальных проектов, в том числе:</t>
  </si>
  <si>
    <t>-</t>
  </si>
  <si>
    <t>1.1.1</t>
  </si>
  <si>
    <t>Всего по подпрограмме 2, в том числе</t>
  </si>
  <si>
    <t>Всего по подпрограмме 3, в том числе:</t>
  </si>
  <si>
    <t>Всего по направлению «Капитальные вложения», в том числе:</t>
  </si>
  <si>
    <t>«Развитие жилищно-коммунального хозяйства и благоустройства городского округа Верхотурский до 2025 года»</t>
  </si>
  <si>
    <t>Подпрограмма 1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</si>
  <si>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Мероприятие 1.                Приобретение жилья для предоставления гражданам по договорам социального найма, в том числе:</t>
  </si>
  <si>
    <t>Мероприятие 2. Переселение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том числе:</t>
  </si>
  <si>
    <t>Приобретение жилых помещений, пригодных для постоянного проживания</t>
  </si>
  <si>
    <t>Осуществление выплат лицам, в чьей собственности находятся жилые помещения, входящие в аварийный жилищный фонд, выкупной цены за изымаемые жилые помещения в соответствии со статьей 32 ЖК РФ</t>
  </si>
  <si>
    <t xml:space="preserve">Мероприятие 3
Переселение граждан из аварийного жилищного фонда, в том числе:
</t>
  </si>
  <si>
    <t xml:space="preserve">Мероприятие 4
Переселение граждан из аварийного жилищного фонда, в том числе:
</t>
  </si>
  <si>
    <t>Подпрограмма 2 «Ремонт жилого фонда городского округа Верхотурский до 2025 года»</t>
  </si>
  <si>
    <t>Мероприятие 1. Ремонт мест общего пользования муниципального жилого фонда, в том числе:</t>
  </si>
  <si>
    <t xml:space="preserve">Г. Верхотурье, ул. Свободы 6
Г. Верхотурье, ул. Свердлова 38
п. Привокзальный, ул. Лермонтова, 13
</t>
  </si>
  <si>
    <t xml:space="preserve">Г.Верхотурье, ул. Свердлова, 38
Г.Верхотурье, ул. Мира 6
П.Привокзальный, ул.Крайняя, 9 кв 3
С.Костылево, ул.Совхозная, 5
</t>
  </si>
  <si>
    <t>Мероприятие 2. Ремонт жилых помещении, переданных по договорам социального найма, в том числе:</t>
  </si>
  <si>
    <t xml:space="preserve">П. Привокзальный, ул. Крайняя,9
Г. Верхотурье, ул. Ершова, 6-1
Г. Верхотурье, ул. Северная, 11-1
Г. Верхотурье, ул. Сенянского 18-1
С. Дерябино, ул. 40 лет Победы 10-1
С. Прокоп-Салда, ул. Новая, 28
П. Привокзальный, ул. Заводская, 8-2
Г. Верхотурье, ул. Карла-Маркса 25-3
</t>
  </si>
  <si>
    <t>Г.Верхотурье, ул. Васильевская 17</t>
  </si>
  <si>
    <t>Оплата услуг по договору агентского вознаграждения</t>
  </si>
  <si>
    <t xml:space="preserve">Мероприятие 3
 Взносы на капитальный ремонт общего имущества в многоквартирном доме
</t>
  </si>
  <si>
    <t xml:space="preserve">Мероприятие 4
Обследование и оценка состояния многоквартирных жилых домов, в том числе:
</t>
  </si>
  <si>
    <t xml:space="preserve">Выполнение работ по обследованию и оценки технического состояния жилых домов </t>
  </si>
  <si>
    <t xml:space="preserve">Мероприятие 5
Субсидии управляющей компании на возмещение части расходов за проведение  капитального ремонта в многоквартирных домах
</t>
  </si>
  <si>
    <t xml:space="preserve">Мероприятие 6
Разработка проектов,
в том числе:
</t>
  </si>
  <si>
    <t>Разработка проекта на капитальный ремонт по адресу г. Верхотурье, ул Васильевская 17</t>
  </si>
  <si>
    <t xml:space="preserve">Мероприятие 7
Субсидии из бюджета городского округа Верхотурский на возмещение части расходов за проведение ремонта мест общего пользования в многоквартирных домах  при возникновении аварийных (чрезвычайных) ситуаций природного и техногенного характера юридическим лицам (за исключением государственных  (муниципальных) учреждений, в 2021 году
</t>
  </si>
  <si>
    <t>Подпрограмма 3 «Развитие и модернизация объектов коммунальной инфраструктуры городского округа Верхотурский   до 2025 года»</t>
  </si>
  <si>
    <t xml:space="preserve">Мероприятие 1. 
Ремонт объектов коммунального хозяйства,
 в том числе:
</t>
  </si>
  <si>
    <t>Модернизация котельных</t>
  </si>
  <si>
    <t>Ремонт сетей тепло и водоснабжения</t>
  </si>
  <si>
    <t>внебюджетные средства</t>
  </si>
  <si>
    <t xml:space="preserve">Мероприятие 2
Проведение технологического присоединения
</t>
  </si>
  <si>
    <t xml:space="preserve">Мероприятие 3
Разработка и корректировка схем тепло и водоснабжения городского округа Верхотурский, в том числе:
</t>
  </si>
  <si>
    <t>Оказание консультационных услуг по разработке схем тепло- и водоснабжения</t>
  </si>
  <si>
    <t>Актуализация схемы теплоснабжения городского округа Верхотурский</t>
  </si>
  <si>
    <t>Актуализация схемы водоснабжения и водоотведения городского округа Верхотурский</t>
  </si>
  <si>
    <t xml:space="preserve">Мероприятие 4
«Разработка проектов», в том числе:
</t>
  </si>
  <si>
    <t>Разработка проектно-сметной-документации на строительство очистных сооружений и реконструкцию системы водоотведения городского округа Верхотурский</t>
  </si>
  <si>
    <t xml:space="preserve">Мероприятие 5
Мероприятия по организации водоснабжения городского округа Верхотурский, в том числе:
</t>
  </si>
  <si>
    <t>Проведение ремонтных работ на скважинах</t>
  </si>
  <si>
    <t>Разработка проектов зон санитарной охраны источников питьевого водоснабжения</t>
  </si>
  <si>
    <t>Реконструкция и модернизация скважин хозяйственно-питьевого значения г. Верхотурье</t>
  </si>
  <si>
    <t xml:space="preserve">Мероприятие 6
Строительство объектов коммунального хозяйства городского округа Верхотурский, в том числе:
</t>
  </si>
  <si>
    <t>Строительство очистных сооружений хозяйственно-бытовых сточных вод в г. Верхотурье</t>
  </si>
  <si>
    <t>Оплата за технологическое присоединение  для электроснабжения объекта: «Очистные сооружения  хозяйственно-бытовых сточных вод в г. Верхотурье»</t>
  </si>
  <si>
    <t>Плата концедента в рамках заключенного концессионного соглашения по строительству объекта «Очистные сооружения хозяйственно-бытовых сточных вод с системой напорных и самотечных коллекторов в г. Верхотурье, Свердловской области»</t>
  </si>
  <si>
    <t xml:space="preserve">Мероприятие 7
Предоставление субсидий из бюджета городского округа Верхотурский предприятиям-производителям коммунальных услуг, оказывающим услуги по водоснабжению и водоотведению на территории городского округа Верхотурский на возмещение части затрат
</t>
  </si>
  <si>
    <t xml:space="preserve">Мероприятие 8
«Разработка документов», в том числе:
</t>
  </si>
  <si>
    <t>Актуализация программы комплексного развития систем коммунальной инфраструктуры городского округа Верхотурский</t>
  </si>
  <si>
    <t>Восстановление паспорта котельной (паспорт безопасности объекта, кот.Центральная)</t>
  </si>
  <si>
    <t>Реализация концессионых соглашений в коммунальной сфере</t>
  </si>
  <si>
    <t>Подпрограмма 4 «Энергосбережение и повышение энергетической эффективности в городском округе Верхотурский  до 2025 года»</t>
  </si>
  <si>
    <t>Всего по подпрограмме 4, в том числе:</t>
  </si>
  <si>
    <t>Мероприятие 1. Осуществление технических мероприятий по энергосбережению и повышению энергетической эффективности на территории городского округа Верхотурский, в том числе:</t>
  </si>
  <si>
    <t xml:space="preserve">Приобретение и установка приборов учета электрической энергии (счетчиков) для установки в муниципальных жилых домах </t>
  </si>
  <si>
    <t xml:space="preserve">Приобретение котельного оборудования </t>
  </si>
  <si>
    <t>Установка  системы автоматического регулирования потребления теплоэнергии</t>
  </si>
  <si>
    <t xml:space="preserve">Мероприятие 2. 
Проведение         
энергетического    
обследования  и составление энергетических паспортов, в том числе:      
- бюджетных          
потребителей ТЭР;
- муниципального     
образования;
</t>
  </si>
  <si>
    <t xml:space="preserve">Мероприятие 3.    Подготовка кадров  
в области          
энергосбережения   
</t>
  </si>
  <si>
    <t xml:space="preserve">Мероприятие 4
Модернизация уличного освещения городского округа Верхотурский в том числе:
</t>
  </si>
  <si>
    <t>Модернизация уличного освещения в п. Привокзальный ул. Комсомольская</t>
  </si>
  <si>
    <t xml:space="preserve">Мероприятие 5
Составление топливно-энергетического баланса городского округ Верхотурский ,в том числе:
</t>
  </si>
  <si>
    <t>Составление топливно-энергетического баланса городского округа Верхотурский</t>
  </si>
  <si>
    <t>Оказание консультационных услуг по внесению изменений в разработанный топливно-энергетический баланс</t>
  </si>
  <si>
    <t xml:space="preserve">Мероприятие 6
Выявление бесхозяйных объектов недвижимого имущества, используемых для передачи энергетических ресурсов (включая газоснабжение, тепло- и электроснабжение),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
</t>
  </si>
  <si>
    <t xml:space="preserve">Мероприятие 7
организации управления бесхозяйными объектами недвижимого имущества, используемыми для передачи энергетических ресурсов, с момента выявления таких объектов, в том числе определению источника компенсации возникающих при их эксплуатации нормативных потерь энергетических ресурсов (включая тепловую энергию, электрическую энергию), в частности за счет включения расходов на компенсацию данных потерь в тариф организации, управляющей такими объектами
</t>
  </si>
  <si>
    <t xml:space="preserve">Подпрограмма 5 «Развитие газификации в городском округе Верхотурский до 2025 года»    </t>
  </si>
  <si>
    <t xml:space="preserve">Мероприятие 1. 
Экспертиза проекта строительства газораспределительных сетей в городском округе Верхотурский, в том числе: 
</t>
  </si>
  <si>
    <t xml:space="preserve">Мероприятие 2. 
Строительство газораспределительных сетей  в городском округе Верхотурский,                    в том числе:
</t>
  </si>
  <si>
    <t>Проектирование газораспределительных сетей района Химзавод Юго-западной части г. Верхотурье, Свердловской области</t>
  </si>
  <si>
    <t>Строительство  распределительного газопровода для газоснабжения части жилого района «Район-ИК-53» в п. Привокзальный, Свердловской области от ГРП-6, 1 этап» городского округа Верхотурский Свердловской области</t>
  </si>
  <si>
    <t>Строительный контроль</t>
  </si>
  <si>
    <t>Авторский надзор</t>
  </si>
  <si>
    <t>Строительство газораспределительных сетей в мкр. Северный, мкр. Восточный г. Верхотурье городского округа Верхотурский Свердловской области</t>
  </si>
  <si>
    <t xml:space="preserve">Мероприятие 3. 
Разработка проектов строительства газораспределительных сетей в городском округе Верхотурский, в том числе:
</t>
  </si>
  <si>
    <t>Прохождение экспертизы проекта «Распределительный газопровод для газоснабжения части жилого района «Район-Ик-53" п. Привокзальный, Свердловской области от ГРП-6, 1 этап</t>
  </si>
  <si>
    <t xml:space="preserve">Разработка проектов на строительство газораспределительных сетей </t>
  </si>
  <si>
    <t>Достоверность сметной стоимости проекта на строительство газораспределительных сетей в п.Северный, п.Восточный</t>
  </si>
  <si>
    <t>Прохождение экспертизы проекта на строительство газораспределительных сетей в п. Северный, п. Восточный</t>
  </si>
  <si>
    <t xml:space="preserve">Мероприятие 4.
Разработка проектов, в том числе:
</t>
  </si>
  <si>
    <t>Проектирование объекта «Строительство автоматизированной блочной газовой котельной мощностью 6,5 МВт для теплоснабжения потребителей по адресу: г.Верхотурье, Свердловская область, ул. Васильевская, 24»</t>
  </si>
  <si>
    <t>Прохождение экспертизы проекта -  Проектирование объекта «Строительство автоматизированной блочной газовой котельной мощностью 6,5 МВт для теплоснабжения потребителей по адресу: г.Верхотурье, Свердловская область, ул. Васильевская, 24»</t>
  </si>
  <si>
    <t>Оказание услуг по разработке теплотехнического расчета на строительство газовой котельной, по адресу  г.Верхотурье, Свердловская область, ул. Васильевская, 24</t>
  </si>
  <si>
    <t>Проведение технологического присоединения для энергосбережения объекта: автоматизированная блочная газовая котельная мощность 6,5 кВт, расположенного по адресу: 624380, Свердловская область, г. Верхотурье, ул. Васильевская, 24.</t>
  </si>
  <si>
    <t xml:space="preserve">Корректировка расчетной схемы газоснабжения высокого давления г.Верхотурье,
Корректировка расчетной схемы газоснабжения низкого давления г.Верхотурье
</t>
  </si>
  <si>
    <t>Всего по подпрограмме 5, в том числе:</t>
  </si>
  <si>
    <t>Подпрограмма 6 «Развитие банного хозяйства в городском округе Верхотурский до 2025 года»</t>
  </si>
  <si>
    <t>Всего по подпрограмме 6, в том числе</t>
  </si>
  <si>
    <t>Мероприятие 1. Субсидии из бюджета городского округа Верхотурский на возмещение части расходов юридическим лицам, предоставляющим банные услуги населению городского округа Верхотурский</t>
  </si>
  <si>
    <t>Подпрограмма 7 «Благоустройство городского округа Верхотурский до 2025 года»</t>
  </si>
  <si>
    <t>Всего по подпрограмме 7, в том числе:</t>
  </si>
  <si>
    <t xml:space="preserve">Мероприятие 1. 
Уличное освещение городского округа Верхотурский,                    в том числе:
</t>
  </si>
  <si>
    <t>Уличное освещение на территории г. Верхотурье и п. Привокзальный, Красногорского ТУ, Карпунинского ТУ, Дерябинского ТУ, Кордюковского ТУ, Косолманского ТУ, Прокоп-Салдинского ТУ,Карелинского ТУ, Усть-Салдинского ТУ, МеркушинскогоТУ</t>
  </si>
  <si>
    <t xml:space="preserve">Техобслуживание и замена светильников уличного освещения, приобретение лампочек (в ТУ), в том числе монтаж и демонтаж гирлянд на новогодней елке, приобретение гирлянд.
Ограниченное пользование воздушных линий электропередач на период эксплуатации (1778 опор).
Расходы на техническое обслуживание светофоров (18шт.), технологическое присоединение воздушных линий (п. Привокзальный, ул. Комсомольская, после модернизации)
Оплата за технологическое присоединение воздушных линий в п. Привокзальный, ул. Красноармейская, 
</t>
  </si>
  <si>
    <t xml:space="preserve">Мероприятие 2.
Озеленение городского округа Верхотурский, в том числе:
</t>
  </si>
  <si>
    <t>- приобретение ГСМ для бензокосы
-  спиливание деревьев (п. Привокзальный)
- приобретение рассады для озеленения площади
-услуги по озеленению площади
-приобретение материалов для озеленения площади и основных средств</t>
  </si>
  <si>
    <t xml:space="preserve">Мероприятие 3.
Организация  ритуальных услуг и содержание мест захоронения, в том числе:
</t>
  </si>
  <si>
    <t xml:space="preserve">Мероприятие 4.
Проведение мероприятий по благоустройству городского округа Верхотурский  в том числе: 
</t>
  </si>
  <si>
    <t xml:space="preserve">- аккарицидная обработка городской площади (3,058га)
- энтомологическое обследование городской площади (3,058 га)
-  санитарная уборка улиц города 
- уборка несанкционированной свалки вдоль дороги к полигону ТБО
- доставка, установка, уборка, вывоз новогодней елки
- изготовление информационных аншлагов 
-ежедневная уборка и вывоз мусора с автобусных остановок (13 муниц.остановок)
-ремонт и установка памятников
-устройство ограждения площади, с.Дерябино, ул. Центральная, 15
-снос дома г.Верхотурье: ул. Заводская,6,9,
Ул.Гагарина,1, ул. Восточная,44
-обслуживание оборудования охранного наблюдения ( 24 камеры)
</t>
  </si>
  <si>
    <t xml:space="preserve">Приобретение газонокосилок, мотокосы, насосов для полива площади.
</t>
  </si>
  <si>
    <t>Разработка проекта на ремонт пешеходного подвесного моста через реку Тура</t>
  </si>
  <si>
    <t xml:space="preserve">Снос дома по ул. Ленина
</t>
  </si>
  <si>
    <t>Проведение экспертизы выполненных работ по устройству кольцевого проезда возле полигона ТБО в г. Верхотурье для определения фактического объема выполненных работ</t>
  </si>
  <si>
    <t xml:space="preserve">Оплата за технологическое присоединение для электроснабжения объекта: освещение городской площади г. Верхотурье;
Оплата услуг по техническому обслуживанию системы охранного телевидения центральной площади г. Верхотурье (обслуживание камер видеонаблюдения);
Оплата услуг по обслуживанию системы охранного телевидения на территории остановочных комплексов: «Центральная», «Детская», по обеим сторонам ул. Ленина, г. Верхотурье;
Технологическое присоединение энергопринимающих устройтсв общественного туалета, г. Верхотурье, ул. Карла-Маркса, дом № 1Б
</t>
  </si>
  <si>
    <t xml:space="preserve">Разработка проектной документации и обследование пешеходного моста 
</t>
  </si>
  <si>
    <t>Осуществление государственного полномочия в сфере организации мероприятий при осуществлении деятельности по обращению с животными без владельцев</t>
  </si>
  <si>
    <t>Местный бюджет</t>
  </si>
  <si>
    <t>Областной бюджет</t>
  </si>
  <si>
    <t>Подпрограмма 8 «Развитие банного хозяйства в городском округе Верхотурский до 2025 года»</t>
  </si>
  <si>
    <t>Всего по подпрограмме 8, в том числе</t>
  </si>
  <si>
    <t>Всего по подпрограмме 9, в том числе</t>
  </si>
  <si>
    <t xml:space="preserve">Мероприятие 1. 
Содержание детских площадок городского округа Верхотурский в том, числе:
</t>
  </si>
  <si>
    <t xml:space="preserve">Ремонт детских площадок и содержание (24 площадки) </t>
  </si>
  <si>
    <t>Подпрограмма 9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t>
  </si>
  <si>
    <t>Мероприятие 1                       Субсидии из бюджета городского округа Верхотурский юридическим лицам (за исключением государственных (муниципальных) учреждений) в целях возмещения затрат, связанных с предоставлением гражданам, меры социальной поддержки по частичному освобождению от платы за коммунальные услуги»</t>
  </si>
  <si>
    <t>Подпрограмма 10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</si>
  <si>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Всего по подпрограмме 10, в том числе</t>
  </si>
  <si>
    <t xml:space="preserve">Мероприятие 1. 
Обеспечение деятельности учреждений в области жилищно-коммунального хозяйства, в том числе:
</t>
  </si>
  <si>
    <t>Расходы на обеспечение деятельности казенных учреждений</t>
  </si>
  <si>
    <t>Расходы на обеспечение деятельности административно- хозяйственного обслуживающего  персонала при территориальных управлениях Администрации городского округа Верхотурский</t>
  </si>
  <si>
    <t>1.1.2-1.1.3</t>
  </si>
  <si>
    <t>2.1.1</t>
  </si>
  <si>
    <t>2.1.2</t>
  </si>
  <si>
    <t>2.1.3</t>
  </si>
  <si>
    <t>2.1.4</t>
  </si>
  <si>
    <t>2.1.5</t>
  </si>
  <si>
    <t>2.1.6</t>
  </si>
  <si>
    <t>3.1.1, 3.2.1, 3.2.2</t>
  </si>
  <si>
    <t>3.2.3</t>
  </si>
  <si>
    <t>3.3.1-3.3.3</t>
  </si>
  <si>
    <t>3.2.7</t>
  </si>
  <si>
    <t>3.2.8</t>
  </si>
  <si>
    <t>4.1.1, 4.1.2, 4.1.3</t>
  </si>
  <si>
    <t>4.1.3</t>
  </si>
  <si>
    <t>4.2.2</t>
  </si>
  <si>
    <t>4.2.1</t>
  </si>
  <si>
    <t>5.1.1</t>
  </si>
  <si>
    <t>5.1.1,5.2.1,5.2.2</t>
  </si>
  <si>
    <t>5.2.3</t>
  </si>
  <si>
    <t>6.1.1</t>
  </si>
  <si>
    <t>7.1.1</t>
  </si>
  <si>
    <t>7.1.2</t>
  </si>
  <si>
    <t>7.1.3</t>
  </si>
  <si>
    <t>7.1.4, 7.1.5, 7.1.6</t>
  </si>
  <si>
    <t>8.1.1</t>
  </si>
  <si>
    <t>9.1.1</t>
  </si>
  <si>
    <t>10.1.1</t>
  </si>
  <si>
    <t>3.2.4</t>
  </si>
  <si>
    <t>Приложение № 1</t>
  </si>
  <si>
    <t>Ремонт «Пешеходного моста через р.Туру в г.Верхотурье, Свердловской области»</t>
  </si>
  <si>
    <t xml:space="preserve">- уборка мусора с кладбищ
- захоронение и транспортировка бесхозных трупов 
- аккарицидная обработка 5-и  кладбищ (17 Га)
- энтомологическое обследование 5-и кладбищ (17 Га)
- ремонт ограждения кладбища Усть-Салдинское ТУ,
Кордюковское ТУ;
- оказание услуг по обращению с ТКО с мест захоронения 
- изготовление и установка информационных стендов о воинских захоронениях
</t>
  </si>
  <si>
    <t>от 22.09.2021г. № 739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</si>
</sst>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horizontal="right" vertical="center"/>
    </xf>
    <xf numFmtId="0" fontId="1" fillId="0" borderId="0" xfId="0" applyFont="1"/>
    <xf numFmtId="0" fontId="1" fillId="0" borderId="0" xfId="0" applyFont="1" applyAlignment="1">
      <alignment horizontal="left"/>
    </xf>
    <xf numFmtId="0" fontId="1" fillId="0" borderId="0" xfId="0" applyFont="1" applyAlignment="1">
      <alignment vertical="center"/>
    </xf>
    <xf numFmtId="0" fontId="0" fillId="0" borderId="0" xfId="0" applyAlignment="1">
      <alignment horizontal="left"/>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49" fontId="1" fillId="0" borderId="1" xfId="0" applyNumberFormat="1" applyFont="1" applyBorder="1" applyAlignment="1">
      <alignment vertical="center" wrapText="1"/>
    </xf>
    <xf numFmtId="49" fontId="1" fillId="0" borderId="6" xfId="0" applyNumberFormat="1"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2" xfId="0" applyNumberFormat="1" applyFont="1" applyBorder="1" applyAlignment="1">
      <alignment vertical="center" wrapText="1"/>
    </xf>
    <xf numFmtId="0" fontId="0" fillId="0" borderId="3" xfId="0" applyBorder="1" applyAlignment="1">
      <alignment vertical="center" wrapText="1"/>
    </xf>
    <xf numFmtId="49" fontId="1" fillId="0" borderId="2" xfId="0" applyNumberFormat="1" applyFont="1" applyBorder="1" applyAlignment="1">
      <alignment horizontal="center" vertical="center" wrapText="1"/>
    </xf>
    <xf numFmtId="0" fontId="0" fillId="0" borderId="3" xfId="0" applyBorder="1" applyAlignment="1">
      <alignment horizontal="center" vertical="center" wrapText="1"/>
    </xf>
    <xf numFmtId="49" fontId="1" fillId="0" borderId="2" xfId="0" applyNumberFormat="1" applyFont="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8"/>
  <sheetViews>
    <sheetView tabSelected="1" view="pageBreakPreview" zoomScale="89" zoomScaleNormal="100" zoomScaleSheetLayoutView="89" workbookViewId="0">
      <selection activeCell="A6" sqref="A6:K6"/>
    </sheetView>
  </sheetViews>
  <sheetFormatPr defaultRowHeight="15" x14ac:dyDescent="0.25"/>
  <cols>
    <col min="1" max="1" width="7.42578125" customWidth="1"/>
    <col min="2" max="2" width="28.7109375" customWidth="1"/>
    <col min="3" max="3" width="14.85546875" customWidth="1"/>
    <col min="4" max="5" width="14.5703125" customWidth="1"/>
    <col min="6" max="6" width="13.7109375" customWidth="1"/>
    <col min="7" max="7" width="13.5703125" customWidth="1"/>
    <col min="8" max="8" width="13.85546875" customWidth="1"/>
    <col min="9" max="9" width="13.5703125" customWidth="1"/>
    <col min="10" max="10" width="12.28515625" customWidth="1"/>
    <col min="11" max="11" width="15.28515625" customWidth="1"/>
  </cols>
  <sheetData>
    <row r="1" spans="1:11" ht="15.75" x14ac:dyDescent="0.25">
      <c r="A1" s="1"/>
      <c r="I1" s="2" t="s">
        <v>173</v>
      </c>
    </row>
    <row r="2" spans="1:11" ht="15.75" x14ac:dyDescent="0.25">
      <c r="A2" s="1"/>
      <c r="I2" s="3" t="s">
        <v>0</v>
      </c>
    </row>
    <row r="3" spans="1:11" ht="15.75" x14ac:dyDescent="0.25">
      <c r="A3" s="1"/>
      <c r="I3" s="3" t="s">
        <v>1</v>
      </c>
    </row>
    <row r="4" spans="1:11" ht="15.75" x14ac:dyDescent="0.25">
      <c r="A4" s="4"/>
      <c r="I4" s="5" t="s">
        <v>176</v>
      </c>
    </row>
    <row r="5" spans="1:11" ht="15.75" x14ac:dyDescent="0.25">
      <c r="A5" s="6"/>
    </row>
    <row r="6" spans="1:11" ht="15.75" x14ac:dyDescent="0.25">
      <c r="A6" s="22" t="s">
        <v>2</v>
      </c>
      <c r="B6" s="22"/>
      <c r="C6" s="22"/>
      <c r="D6" s="22"/>
      <c r="E6" s="22"/>
      <c r="F6" s="22"/>
      <c r="G6" s="22"/>
      <c r="H6" s="22"/>
      <c r="I6" s="22"/>
      <c r="J6" s="22"/>
      <c r="K6" s="22"/>
    </row>
    <row r="7" spans="1:11" ht="15.75" x14ac:dyDescent="0.25">
      <c r="A7" s="22" t="s">
        <v>3</v>
      </c>
      <c r="B7" s="22"/>
      <c r="C7" s="22"/>
      <c r="D7" s="22"/>
      <c r="E7" s="22"/>
      <c r="F7" s="22"/>
      <c r="G7" s="22"/>
      <c r="H7" s="22"/>
      <c r="I7" s="22"/>
      <c r="J7" s="22"/>
      <c r="K7" s="22"/>
    </row>
    <row r="8" spans="1:11" ht="15.75" x14ac:dyDescent="0.25">
      <c r="A8" s="22" t="s">
        <v>28</v>
      </c>
      <c r="B8" s="22"/>
      <c r="C8" s="22"/>
      <c r="D8" s="22"/>
      <c r="E8" s="22"/>
      <c r="F8" s="22"/>
      <c r="G8" s="22"/>
      <c r="H8" s="22"/>
      <c r="I8" s="22"/>
      <c r="J8" s="22"/>
      <c r="K8" s="22"/>
    </row>
    <row r="9" spans="1:11" ht="15.75" x14ac:dyDescent="0.25">
      <c r="A9" s="4"/>
    </row>
    <row r="10" spans="1:11" ht="102.75" customHeight="1" x14ac:dyDescent="0.25">
      <c r="A10" s="23" t="s">
        <v>4</v>
      </c>
      <c r="B10" s="23" t="s">
        <v>5</v>
      </c>
      <c r="C10" s="24" t="s">
        <v>6</v>
      </c>
      <c r="D10" s="23" t="s">
        <v>7</v>
      </c>
      <c r="E10" s="23"/>
      <c r="F10" s="23"/>
      <c r="G10" s="23"/>
      <c r="H10" s="23"/>
      <c r="I10" s="23"/>
      <c r="J10" s="23"/>
      <c r="K10" s="23" t="s">
        <v>8</v>
      </c>
    </row>
    <row r="11" spans="1:11" ht="18.75" customHeight="1" x14ac:dyDescent="0.25">
      <c r="A11" s="23"/>
      <c r="B11" s="23"/>
      <c r="C11" s="25"/>
      <c r="D11" s="7" t="s">
        <v>9</v>
      </c>
      <c r="E11" s="7" t="s">
        <v>10</v>
      </c>
      <c r="F11" s="7" t="s">
        <v>11</v>
      </c>
      <c r="G11" s="7" t="s">
        <v>12</v>
      </c>
      <c r="H11" s="7" t="s">
        <v>13</v>
      </c>
      <c r="I11" s="7" t="s">
        <v>14</v>
      </c>
      <c r="J11" s="7" t="s">
        <v>15</v>
      </c>
      <c r="K11" s="23"/>
    </row>
    <row r="12" spans="1:11" ht="15.75" x14ac:dyDescent="0.25">
      <c r="A12" s="7">
        <v>1</v>
      </c>
      <c r="B12" s="7">
        <v>2</v>
      </c>
      <c r="C12" s="7">
        <v>3</v>
      </c>
      <c r="D12" s="7">
        <v>4</v>
      </c>
      <c r="E12" s="7">
        <v>5</v>
      </c>
      <c r="F12" s="7">
        <v>6</v>
      </c>
      <c r="G12" s="7">
        <v>7</v>
      </c>
      <c r="H12" s="7">
        <v>8</v>
      </c>
      <c r="I12" s="7">
        <v>9</v>
      </c>
      <c r="J12" s="7">
        <v>10</v>
      </c>
      <c r="K12" s="7">
        <v>11</v>
      </c>
    </row>
    <row r="13" spans="1:11" ht="46.5" customHeight="1" x14ac:dyDescent="0.25">
      <c r="A13" s="7">
        <v>1</v>
      </c>
      <c r="B13" s="8" t="s">
        <v>16</v>
      </c>
      <c r="C13" s="7" t="s">
        <v>17</v>
      </c>
      <c r="D13" s="9">
        <f>SUM(E13:J13)</f>
        <v>575533.89999999991</v>
      </c>
      <c r="E13" s="9">
        <f>E14+E15+E16</f>
        <v>95264.1</v>
      </c>
      <c r="F13" s="9">
        <f t="shared" ref="F13:J13" si="0">F14+F15+F16</f>
        <v>170955.8</v>
      </c>
      <c r="G13" s="9">
        <f t="shared" si="0"/>
        <v>206410.5</v>
      </c>
      <c r="H13" s="9">
        <f t="shared" si="0"/>
        <v>43687.1</v>
      </c>
      <c r="I13" s="9">
        <f t="shared" si="0"/>
        <v>29608.2</v>
      </c>
      <c r="J13" s="9">
        <f t="shared" si="0"/>
        <v>29608.2</v>
      </c>
      <c r="K13" s="7" t="s">
        <v>17</v>
      </c>
    </row>
    <row r="14" spans="1:11" ht="17.25" customHeight="1" x14ac:dyDescent="0.25">
      <c r="A14" s="11">
        <v>2</v>
      </c>
      <c r="B14" s="8" t="s">
        <v>18</v>
      </c>
      <c r="C14" s="7" t="s">
        <v>17</v>
      </c>
      <c r="D14" s="9">
        <f>SUM(E14:J14)</f>
        <v>38112.5</v>
      </c>
      <c r="E14" s="9">
        <f>E27+E121+E164+E197</f>
        <v>7601.2999999999993</v>
      </c>
      <c r="F14" s="9">
        <f t="shared" ref="F14:J14" si="1">F27+F121+F164+F197</f>
        <v>19164.899999999998</v>
      </c>
      <c r="G14" s="9">
        <f t="shared" si="1"/>
        <v>2332</v>
      </c>
      <c r="H14" s="9">
        <f t="shared" si="1"/>
        <v>2329.6999999999998</v>
      </c>
      <c r="I14" s="9">
        <f t="shared" si="1"/>
        <v>3342.3</v>
      </c>
      <c r="J14" s="9">
        <f t="shared" si="1"/>
        <v>3342.3</v>
      </c>
      <c r="K14" s="7" t="s">
        <v>17</v>
      </c>
    </row>
    <row r="15" spans="1:11" ht="17.25" customHeight="1" x14ac:dyDescent="0.25">
      <c r="A15" s="11">
        <v>4</v>
      </c>
      <c r="B15" s="8" t="s">
        <v>19</v>
      </c>
      <c r="C15" s="7" t="s">
        <v>17</v>
      </c>
      <c r="D15" s="9">
        <f>SUM(E15:J15)</f>
        <v>321918.90000000008</v>
      </c>
      <c r="E15" s="9">
        <f>E28+E50+E70+E103+E122+E157+E163+E190+E203</f>
        <v>85662.8</v>
      </c>
      <c r="F15" s="9">
        <f t="shared" ref="F15:J15" si="2">F28+F50+F70+F103+F122+F157+F163+F190+F203</f>
        <v>87979.7</v>
      </c>
      <c r="G15" s="9">
        <f t="shared" si="2"/>
        <v>54387.199999999997</v>
      </c>
      <c r="H15" s="9">
        <f t="shared" si="2"/>
        <v>41357.4</v>
      </c>
      <c r="I15" s="9">
        <f t="shared" si="2"/>
        <v>26265.9</v>
      </c>
      <c r="J15" s="9">
        <f t="shared" si="2"/>
        <v>26265.9</v>
      </c>
      <c r="K15" s="7" t="s">
        <v>17</v>
      </c>
    </row>
    <row r="16" spans="1:11" ht="17.25" customHeight="1" x14ac:dyDescent="0.25">
      <c r="A16" s="11">
        <v>3</v>
      </c>
      <c r="B16" s="8" t="s">
        <v>55</v>
      </c>
      <c r="C16" s="11"/>
      <c r="D16" s="9">
        <f>SUM(E16:J16)</f>
        <v>215502.5</v>
      </c>
      <c r="E16" s="9">
        <f t="shared" ref="E16:J16" si="3">E71</f>
        <v>2000</v>
      </c>
      <c r="F16" s="9">
        <f t="shared" si="3"/>
        <v>63811.199999999997</v>
      </c>
      <c r="G16" s="9">
        <f t="shared" si="3"/>
        <v>149691.29999999999</v>
      </c>
      <c r="H16" s="9">
        <f t="shared" si="3"/>
        <v>0</v>
      </c>
      <c r="I16" s="9">
        <f t="shared" si="3"/>
        <v>0</v>
      </c>
      <c r="J16" s="9">
        <f t="shared" si="3"/>
        <v>0</v>
      </c>
      <c r="K16" s="11"/>
    </row>
    <row r="17" spans="1:11" ht="38.25" customHeight="1" x14ac:dyDescent="0.25">
      <c r="A17" s="11">
        <v>5</v>
      </c>
      <c r="B17" s="8" t="s">
        <v>20</v>
      </c>
      <c r="C17" s="7" t="s">
        <v>17</v>
      </c>
      <c r="D17" s="9">
        <f t="shared" ref="D17:D24" si="4">SUM(E17:J17)</f>
        <v>22057.5</v>
      </c>
      <c r="E17" s="9">
        <f t="shared" ref="E17:J17" si="5">SUM(E18:E19)</f>
        <v>3772</v>
      </c>
      <c r="F17" s="9">
        <f t="shared" si="5"/>
        <v>18285.5</v>
      </c>
      <c r="G17" s="9">
        <f t="shared" si="5"/>
        <v>0</v>
      </c>
      <c r="H17" s="9">
        <f t="shared" si="5"/>
        <v>0</v>
      </c>
      <c r="I17" s="9">
        <f t="shared" si="5"/>
        <v>0</v>
      </c>
      <c r="J17" s="9">
        <f t="shared" si="5"/>
        <v>0</v>
      </c>
      <c r="K17" s="7" t="s">
        <v>17</v>
      </c>
    </row>
    <row r="18" spans="1:11" ht="19.5" customHeight="1" x14ac:dyDescent="0.25">
      <c r="A18" s="11">
        <v>6</v>
      </c>
      <c r="B18" s="8" t="s">
        <v>18</v>
      </c>
      <c r="C18" s="7" t="s">
        <v>17</v>
      </c>
      <c r="D18" s="9">
        <f>SUM(E18:J18)</f>
        <v>21357.1</v>
      </c>
      <c r="E18" s="9">
        <f>E124</f>
        <v>3634</v>
      </c>
      <c r="F18" s="9">
        <f t="shared" ref="F18:J18" si="6">F124</f>
        <v>17723.099999999999</v>
      </c>
      <c r="G18" s="9">
        <f t="shared" si="6"/>
        <v>0</v>
      </c>
      <c r="H18" s="9">
        <f t="shared" si="6"/>
        <v>0</v>
      </c>
      <c r="I18" s="9">
        <f t="shared" si="6"/>
        <v>0</v>
      </c>
      <c r="J18" s="9">
        <f t="shared" si="6"/>
        <v>0</v>
      </c>
      <c r="K18" s="7" t="s">
        <v>17</v>
      </c>
    </row>
    <row r="19" spans="1:11" ht="19.5" customHeight="1" x14ac:dyDescent="0.25">
      <c r="A19" s="11">
        <v>7</v>
      </c>
      <c r="B19" s="8" t="s">
        <v>19</v>
      </c>
      <c r="C19" s="7" t="s">
        <v>17</v>
      </c>
      <c r="D19" s="9">
        <f t="shared" si="4"/>
        <v>700.4</v>
      </c>
      <c r="E19" s="9">
        <f>E125</f>
        <v>138</v>
      </c>
      <c r="F19" s="9">
        <f t="shared" ref="F19:J19" si="7">F125</f>
        <v>562.4</v>
      </c>
      <c r="G19" s="9">
        <f t="shared" si="7"/>
        <v>0</v>
      </c>
      <c r="H19" s="9">
        <f t="shared" si="7"/>
        <v>0</v>
      </c>
      <c r="I19" s="9">
        <f t="shared" si="7"/>
        <v>0</v>
      </c>
      <c r="J19" s="9">
        <f t="shared" si="7"/>
        <v>0</v>
      </c>
      <c r="K19" s="7" t="s">
        <v>17</v>
      </c>
    </row>
    <row r="20" spans="1:11" ht="19.5" customHeight="1" x14ac:dyDescent="0.25">
      <c r="A20" s="11">
        <v>8</v>
      </c>
      <c r="B20" s="8" t="s">
        <v>55</v>
      </c>
      <c r="C20" s="11"/>
      <c r="D20" s="9"/>
      <c r="E20" s="9"/>
      <c r="F20" s="9"/>
      <c r="G20" s="9"/>
      <c r="H20" s="9"/>
      <c r="I20" s="9"/>
      <c r="J20" s="9"/>
      <c r="K20" s="11"/>
    </row>
    <row r="21" spans="1:11" ht="99" customHeight="1" x14ac:dyDescent="0.25">
      <c r="A21" s="11">
        <v>9</v>
      </c>
      <c r="B21" s="8" t="s">
        <v>22</v>
      </c>
      <c r="C21" s="7" t="s">
        <v>17</v>
      </c>
      <c r="D21" s="9">
        <f t="shared" si="4"/>
        <v>575533.89999999991</v>
      </c>
      <c r="E21" s="9">
        <f>E13</f>
        <v>95264.1</v>
      </c>
      <c r="F21" s="9">
        <f t="shared" ref="F21:J21" si="8">F13</f>
        <v>170955.8</v>
      </c>
      <c r="G21" s="9">
        <f t="shared" si="8"/>
        <v>206410.5</v>
      </c>
      <c r="H21" s="9">
        <f t="shared" si="8"/>
        <v>43687.1</v>
      </c>
      <c r="I21" s="9">
        <f t="shared" si="8"/>
        <v>29608.2</v>
      </c>
      <c r="J21" s="9">
        <f t="shared" si="8"/>
        <v>29608.2</v>
      </c>
      <c r="K21" s="7" t="s">
        <v>17</v>
      </c>
    </row>
    <row r="22" spans="1:11" ht="18" customHeight="1" x14ac:dyDescent="0.25">
      <c r="A22" s="11">
        <v>10</v>
      </c>
      <c r="B22" s="8" t="s">
        <v>18</v>
      </c>
      <c r="C22" s="7" t="s">
        <v>17</v>
      </c>
      <c r="D22" s="9">
        <f t="shared" si="4"/>
        <v>38112.5</v>
      </c>
      <c r="E22" s="9">
        <f>E14</f>
        <v>7601.2999999999993</v>
      </c>
      <c r="F22" s="9">
        <f t="shared" ref="F22:J22" si="9">F14</f>
        <v>19164.899999999998</v>
      </c>
      <c r="G22" s="9">
        <f t="shared" si="9"/>
        <v>2332</v>
      </c>
      <c r="H22" s="9">
        <f t="shared" si="9"/>
        <v>2329.6999999999998</v>
      </c>
      <c r="I22" s="9">
        <f t="shared" si="9"/>
        <v>3342.3</v>
      </c>
      <c r="J22" s="9">
        <f t="shared" si="9"/>
        <v>3342.3</v>
      </c>
      <c r="K22" s="7" t="s">
        <v>17</v>
      </c>
    </row>
    <row r="23" spans="1:11" ht="16.5" customHeight="1" x14ac:dyDescent="0.25">
      <c r="A23" s="11">
        <v>11</v>
      </c>
      <c r="B23" s="8" t="s">
        <v>19</v>
      </c>
      <c r="C23" s="7" t="s">
        <v>17</v>
      </c>
      <c r="D23" s="9">
        <f t="shared" si="4"/>
        <v>321918.90000000008</v>
      </c>
      <c r="E23" s="9">
        <f>E15</f>
        <v>85662.8</v>
      </c>
      <c r="F23" s="9">
        <f t="shared" ref="F23:J23" si="10">F15</f>
        <v>87979.7</v>
      </c>
      <c r="G23" s="9">
        <f t="shared" si="10"/>
        <v>54387.199999999997</v>
      </c>
      <c r="H23" s="9">
        <f t="shared" si="10"/>
        <v>41357.4</v>
      </c>
      <c r="I23" s="9">
        <f t="shared" si="10"/>
        <v>26265.9</v>
      </c>
      <c r="J23" s="9">
        <f t="shared" si="10"/>
        <v>26265.9</v>
      </c>
      <c r="K23" s="7" t="s">
        <v>17</v>
      </c>
    </row>
    <row r="24" spans="1:11" ht="16.5" customHeight="1" x14ac:dyDescent="0.25">
      <c r="A24" s="11">
        <v>12</v>
      </c>
      <c r="B24" s="8" t="s">
        <v>55</v>
      </c>
      <c r="C24" s="11"/>
      <c r="D24" s="9">
        <f t="shared" si="4"/>
        <v>215502.5</v>
      </c>
      <c r="E24" s="9">
        <f>E16</f>
        <v>2000</v>
      </c>
      <c r="F24" s="9">
        <f t="shared" ref="F24:J24" si="11">F16</f>
        <v>63811.199999999997</v>
      </c>
      <c r="G24" s="9">
        <f t="shared" si="11"/>
        <v>149691.29999999999</v>
      </c>
      <c r="H24" s="9">
        <f t="shared" si="11"/>
        <v>0</v>
      </c>
      <c r="I24" s="9">
        <f t="shared" si="11"/>
        <v>0</v>
      </c>
      <c r="J24" s="9">
        <f t="shared" si="11"/>
        <v>0</v>
      </c>
      <c r="K24" s="11"/>
    </row>
    <row r="25" spans="1:11" ht="39" customHeight="1" x14ac:dyDescent="0.25">
      <c r="A25" s="11">
        <v>13</v>
      </c>
      <c r="B25" s="18" t="s">
        <v>29</v>
      </c>
      <c r="C25" s="18"/>
      <c r="D25" s="18"/>
      <c r="E25" s="18"/>
      <c r="F25" s="18"/>
      <c r="G25" s="18"/>
      <c r="H25" s="18"/>
      <c r="I25" s="18"/>
      <c r="J25" s="18"/>
      <c r="K25" s="18"/>
    </row>
    <row r="26" spans="1:11" ht="31.5" x14ac:dyDescent="0.25">
      <c r="A26" s="11">
        <v>14</v>
      </c>
      <c r="B26" s="8" t="s">
        <v>21</v>
      </c>
      <c r="C26" s="7" t="s">
        <v>17</v>
      </c>
      <c r="D26" s="9">
        <f>SUM(E26:J26)</f>
        <v>5386.3</v>
      </c>
      <c r="E26" s="9">
        <f>E27+E28</f>
        <v>3227.3</v>
      </c>
      <c r="F26" s="9">
        <f t="shared" ref="F26:J26" si="12">F28</f>
        <v>0</v>
      </c>
      <c r="G26" s="9">
        <f t="shared" si="12"/>
        <v>0</v>
      </c>
      <c r="H26" s="9">
        <f t="shared" si="12"/>
        <v>0</v>
      </c>
      <c r="I26" s="9">
        <f t="shared" si="12"/>
        <v>1079.5</v>
      </c>
      <c r="J26" s="9">
        <f t="shared" si="12"/>
        <v>1079.5</v>
      </c>
      <c r="K26" s="7" t="s">
        <v>17</v>
      </c>
    </row>
    <row r="27" spans="1:11" ht="15.75" x14ac:dyDescent="0.25">
      <c r="A27" s="11">
        <v>15</v>
      </c>
      <c r="B27" s="8" t="s">
        <v>18</v>
      </c>
      <c r="C27" s="7"/>
      <c r="D27" s="9">
        <f>SUM(E27:J27)</f>
        <v>1950.9</v>
      </c>
      <c r="E27" s="9">
        <f>E35+E37+E40+E42</f>
        <v>1950.9</v>
      </c>
      <c r="F27" s="9"/>
      <c r="G27" s="9"/>
      <c r="H27" s="9"/>
      <c r="I27" s="9"/>
      <c r="J27" s="9"/>
      <c r="K27" s="7"/>
    </row>
    <row r="28" spans="1:11" ht="15.75" x14ac:dyDescent="0.25">
      <c r="A28" s="11">
        <v>16</v>
      </c>
      <c r="B28" s="8" t="s">
        <v>19</v>
      </c>
      <c r="C28" s="7" t="s">
        <v>17</v>
      </c>
      <c r="D28" s="9">
        <f t="shared" ref="D28:D47" si="13">SUM(E28:J28)</f>
        <v>3435.3999999999996</v>
      </c>
      <c r="E28" s="9">
        <f>E32+E45+E47</f>
        <v>1276.3999999999999</v>
      </c>
      <c r="F28" s="9">
        <f t="shared" ref="F28:J28" si="14">F30</f>
        <v>0</v>
      </c>
      <c r="G28" s="9">
        <f t="shared" si="14"/>
        <v>0</v>
      </c>
      <c r="H28" s="9">
        <f t="shared" si="14"/>
        <v>0</v>
      </c>
      <c r="I28" s="9">
        <f t="shared" si="14"/>
        <v>1079.5</v>
      </c>
      <c r="J28" s="9">
        <f t="shared" si="14"/>
        <v>1079.5</v>
      </c>
      <c r="K28" s="7" t="s">
        <v>17</v>
      </c>
    </row>
    <row r="29" spans="1:11" ht="110.25" x14ac:dyDescent="0.25">
      <c r="A29" s="11">
        <v>17</v>
      </c>
      <c r="B29" s="8" t="s">
        <v>22</v>
      </c>
      <c r="C29" s="7" t="s">
        <v>17</v>
      </c>
      <c r="D29" s="9">
        <f t="shared" si="13"/>
        <v>3375</v>
      </c>
      <c r="E29" s="9">
        <f>E30</f>
        <v>1216</v>
      </c>
      <c r="F29" s="9">
        <f t="shared" ref="F29:J29" si="15">F30</f>
        <v>0</v>
      </c>
      <c r="G29" s="9">
        <f t="shared" si="15"/>
        <v>0</v>
      </c>
      <c r="H29" s="9">
        <f t="shared" si="15"/>
        <v>0</v>
      </c>
      <c r="I29" s="9">
        <f t="shared" si="15"/>
        <v>1079.5</v>
      </c>
      <c r="J29" s="9">
        <f t="shared" si="15"/>
        <v>1079.5</v>
      </c>
      <c r="K29" s="7" t="s">
        <v>17</v>
      </c>
    </row>
    <row r="30" spans="1:11" ht="15.75" x14ac:dyDescent="0.25">
      <c r="A30" s="11">
        <v>18</v>
      </c>
      <c r="B30" s="8" t="s">
        <v>19</v>
      </c>
      <c r="C30" s="7" t="s">
        <v>17</v>
      </c>
      <c r="D30" s="9">
        <f t="shared" si="13"/>
        <v>3375</v>
      </c>
      <c r="E30" s="9">
        <f>E32</f>
        <v>1216</v>
      </c>
      <c r="F30" s="9">
        <f t="shared" ref="F30:J30" si="16">F32</f>
        <v>0</v>
      </c>
      <c r="G30" s="9">
        <f t="shared" si="16"/>
        <v>0</v>
      </c>
      <c r="H30" s="9">
        <f t="shared" si="16"/>
        <v>0</v>
      </c>
      <c r="I30" s="9">
        <f t="shared" si="16"/>
        <v>1079.5</v>
      </c>
      <c r="J30" s="9">
        <f t="shared" si="16"/>
        <v>1079.5</v>
      </c>
      <c r="K30" s="7" t="s">
        <v>17</v>
      </c>
    </row>
    <row r="31" spans="1:11" ht="94.5" x14ac:dyDescent="0.25">
      <c r="A31" s="11">
        <v>19</v>
      </c>
      <c r="B31" s="12" t="s">
        <v>30</v>
      </c>
      <c r="C31" s="7" t="s">
        <v>23</v>
      </c>
      <c r="D31" s="9">
        <f t="shared" si="13"/>
        <v>3375</v>
      </c>
      <c r="E31" s="9">
        <v>1216</v>
      </c>
      <c r="F31" s="9">
        <v>0</v>
      </c>
      <c r="G31" s="9">
        <v>0</v>
      </c>
      <c r="H31" s="9">
        <v>0</v>
      </c>
      <c r="I31" s="9">
        <v>1079.5</v>
      </c>
      <c r="J31" s="9">
        <v>1079.5</v>
      </c>
      <c r="K31" s="10" t="s">
        <v>24</v>
      </c>
    </row>
    <row r="32" spans="1:11" ht="15.75" x14ac:dyDescent="0.25">
      <c r="A32" s="11">
        <v>20</v>
      </c>
      <c r="B32" s="8" t="s">
        <v>19</v>
      </c>
      <c r="C32" s="7" t="s">
        <v>17</v>
      </c>
      <c r="D32" s="9">
        <f t="shared" si="13"/>
        <v>3375</v>
      </c>
      <c r="E32" s="9">
        <v>1216</v>
      </c>
      <c r="F32" s="9">
        <v>0</v>
      </c>
      <c r="G32" s="9">
        <v>0</v>
      </c>
      <c r="H32" s="9">
        <v>0</v>
      </c>
      <c r="I32" s="9">
        <v>1079.5</v>
      </c>
      <c r="J32" s="9">
        <v>1079.5</v>
      </c>
      <c r="K32" s="7" t="s">
        <v>17</v>
      </c>
    </row>
    <row r="33" spans="1:11" ht="173.25" x14ac:dyDescent="0.25">
      <c r="A33" s="11">
        <v>21</v>
      </c>
      <c r="B33" s="12" t="s">
        <v>31</v>
      </c>
      <c r="C33" s="7" t="s">
        <v>23</v>
      </c>
      <c r="D33" s="9">
        <f t="shared" si="13"/>
        <v>1823.3</v>
      </c>
      <c r="E33" s="9">
        <v>1823.3</v>
      </c>
      <c r="F33" s="9">
        <v>0</v>
      </c>
      <c r="G33" s="9">
        <v>0</v>
      </c>
      <c r="H33" s="9">
        <v>0</v>
      </c>
      <c r="I33" s="9">
        <v>0</v>
      </c>
      <c r="J33" s="9">
        <v>0</v>
      </c>
      <c r="K33" s="10" t="s">
        <v>145</v>
      </c>
    </row>
    <row r="34" spans="1:11" ht="47.25" x14ac:dyDescent="0.25">
      <c r="A34" s="11">
        <v>22</v>
      </c>
      <c r="B34" s="8" t="s">
        <v>32</v>
      </c>
      <c r="C34" s="7"/>
      <c r="D34" s="9">
        <f t="shared" si="13"/>
        <v>1534.1</v>
      </c>
      <c r="E34" s="9">
        <v>1534.1</v>
      </c>
      <c r="F34" s="9">
        <v>0</v>
      </c>
      <c r="G34" s="9">
        <v>0</v>
      </c>
      <c r="H34" s="9">
        <v>0</v>
      </c>
      <c r="I34" s="9">
        <v>0</v>
      </c>
      <c r="J34" s="9">
        <v>0</v>
      </c>
      <c r="K34" s="10" t="s">
        <v>17</v>
      </c>
    </row>
    <row r="35" spans="1:11" ht="15.75" x14ac:dyDescent="0.25">
      <c r="A35" s="11">
        <v>23</v>
      </c>
      <c r="B35" s="8" t="s">
        <v>18</v>
      </c>
      <c r="C35" s="7"/>
      <c r="D35" s="9">
        <f t="shared" si="13"/>
        <v>1534.1</v>
      </c>
      <c r="E35" s="9">
        <v>1534.1</v>
      </c>
      <c r="F35" s="9">
        <v>0</v>
      </c>
      <c r="G35" s="9">
        <v>0</v>
      </c>
      <c r="H35" s="9">
        <v>0</v>
      </c>
      <c r="I35" s="9">
        <v>0</v>
      </c>
      <c r="J35" s="9">
        <v>0</v>
      </c>
      <c r="K35" s="10" t="s">
        <v>17</v>
      </c>
    </row>
    <row r="36" spans="1:11" ht="157.5" x14ac:dyDescent="0.25">
      <c r="A36" s="11">
        <v>24</v>
      </c>
      <c r="B36" s="8" t="s">
        <v>33</v>
      </c>
      <c r="C36" s="7"/>
      <c r="D36" s="9">
        <f t="shared" si="13"/>
        <v>289.2</v>
      </c>
      <c r="E36" s="9">
        <v>289.2</v>
      </c>
      <c r="F36" s="9">
        <v>0</v>
      </c>
      <c r="G36" s="9">
        <v>0</v>
      </c>
      <c r="H36" s="9">
        <v>0</v>
      </c>
      <c r="I36" s="9">
        <v>0</v>
      </c>
      <c r="J36" s="9">
        <v>0</v>
      </c>
      <c r="K36" s="10" t="s">
        <v>17</v>
      </c>
    </row>
    <row r="37" spans="1:11" ht="15.75" x14ac:dyDescent="0.25">
      <c r="A37" s="11">
        <v>25</v>
      </c>
      <c r="B37" s="8" t="s">
        <v>18</v>
      </c>
      <c r="C37" s="7"/>
      <c r="D37" s="9">
        <f t="shared" si="13"/>
        <v>289.2</v>
      </c>
      <c r="E37" s="9">
        <v>289.2</v>
      </c>
      <c r="F37" s="9">
        <v>0</v>
      </c>
      <c r="G37" s="9">
        <v>0</v>
      </c>
      <c r="H37" s="9">
        <v>0</v>
      </c>
      <c r="I37" s="9">
        <v>0</v>
      </c>
      <c r="J37" s="9">
        <v>0</v>
      </c>
      <c r="K37" s="10"/>
    </row>
    <row r="38" spans="1:11" ht="78.75" x14ac:dyDescent="0.25">
      <c r="A38" s="11">
        <v>26</v>
      </c>
      <c r="B38" s="12" t="s">
        <v>34</v>
      </c>
      <c r="C38" s="7"/>
      <c r="D38" s="9">
        <f t="shared" si="13"/>
        <v>127.6</v>
      </c>
      <c r="E38" s="9">
        <v>127.6</v>
      </c>
      <c r="F38" s="9">
        <v>0</v>
      </c>
      <c r="G38" s="9">
        <v>0</v>
      </c>
      <c r="H38" s="9">
        <v>0</v>
      </c>
      <c r="I38" s="9">
        <v>0</v>
      </c>
      <c r="J38" s="9">
        <v>0</v>
      </c>
      <c r="K38" s="10" t="s">
        <v>145</v>
      </c>
    </row>
    <row r="39" spans="1:11" ht="47.25" x14ac:dyDescent="0.25">
      <c r="A39" s="11">
        <v>27</v>
      </c>
      <c r="B39" s="8" t="s">
        <v>32</v>
      </c>
      <c r="C39" s="7"/>
      <c r="D39" s="9">
        <f t="shared" si="13"/>
        <v>107.4</v>
      </c>
      <c r="E39" s="9">
        <v>107.4</v>
      </c>
      <c r="F39" s="9">
        <v>0</v>
      </c>
      <c r="G39" s="9">
        <v>0</v>
      </c>
      <c r="H39" s="9">
        <v>0</v>
      </c>
      <c r="I39" s="9">
        <v>0</v>
      </c>
      <c r="J39" s="9">
        <v>0</v>
      </c>
      <c r="K39" s="10" t="s">
        <v>17</v>
      </c>
    </row>
    <row r="40" spans="1:11" ht="15.75" x14ac:dyDescent="0.25">
      <c r="A40" s="11">
        <v>28</v>
      </c>
      <c r="B40" s="8" t="s">
        <v>18</v>
      </c>
      <c r="C40" s="7"/>
      <c r="D40" s="9">
        <f t="shared" si="13"/>
        <v>107.4</v>
      </c>
      <c r="E40" s="9">
        <v>107.4</v>
      </c>
      <c r="F40" s="9">
        <v>0</v>
      </c>
      <c r="G40" s="9">
        <v>0</v>
      </c>
      <c r="H40" s="9">
        <v>0</v>
      </c>
      <c r="I40" s="9">
        <v>0</v>
      </c>
      <c r="J40" s="9">
        <v>0</v>
      </c>
      <c r="K40" s="10" t="s">
        <v>17</v>
      </c>
    </row>
    <row r="41" spans="1:11" ht="157.5" x14ac:dyDescent="0.25">
      <c r="A41" s="11">
        <v>29</v>
      </c>
      <c r="B41" s="8" t="s">
        <v>33</v>
      </c>
      <c r="C41" s="7"/>
      <c r="D41" s="9">
        <f t="shared" si="13"/>
        <v>20.2</v>
      </c>
      <c r="E41" s="9">
        <v>20.2</v>
      </c>
      <c r="F41" s="9">
        <v>0</v>
      </c>
      <c r="G41" s="9">
        <v>0</v>
      </c>
      <c r="H41" s="9">
        <v>0</v>
      </c>
      <c r="I41" s="9">
        <v>0</v>
      </c>
      <c r="J41" s="9">
        <v>0</v>
      </c>
      <c r="K41" s="10" t="s">
        <v>17</v>
      </c>
    </row>
    <row r="42" spans="1:11" ht="15.75" x14ac:dyDescent="0.25">
      <c r="A42" s="11">
        <v>30</v>
      </c>
      <c r="B42" s="8" t="s">
        <v>18</v>
      </c>
      <c r="C42" s="7"/>
      <c r="D42" s="9">
        <f t="shared" si="13"/>
        <v>20.2</v>
      </c>
      <c r="E42" s="9">
        <v>20.2</v>
      </c>
      <c r="F42" s="9">
        <v>0</v>
      </c>
      <c r="G42" s="9">
        <v>0</v>
      </c>
      <c r="H42" s="9">
        <v>0</v>
      </c>
      <c r="I42" s="9">
        <v>0</v>
      </c>
      <c r="J42" s="9">
        <v>0</v>
      </c>
      <c r="K42" s="10" t="s">
        <v>17</v>
      </c>
    </row>
    <row r="43" spans="1:11" ht="78.75" x14ac:dyDescent="0.25">
      <c r="A43" s="11">
        <v>31</v>
      </c>
      <c r="B43" s="12" t="s">
        <v>35</v>
      </c>
      <c r="C43" s="7"/>
      <c r="D43" s="9">
        <f t="shared" si="13"/>
        <v>60.4</v>
      </c>
      <c r="E43" s="9">
        <v>60.4</v>
      </c>
      <c r="F43" s="9">
        <v>0</v>
      </c>
      <c r="G43" s="9">
        <v>0</v>
      </c>
      <c r="H43" s="9">
        <v>0</v>
      </c>
      <c r="I43" s="9">
        <v>0</v>
      </c>
      <c r="J43" s="9">
        <v>0</v>
      </c>
      <c r="K43" s="10" t="s">
        <v>145</v>
      </c>
    </row>
    <row r="44" spans="1:11" ht="47.25" x14ac:dyDescent="0.25">
      <c r="A44" s="11">
        <v>32</v>
      </c>
      <c r="B44" s="8" t="s">
        <v>32</v>
      </c>
      <c r="C44" s="7"/>
      <c r="D44" s="9">
        <f t="shared" si="13"/>
        <v>50.8</v>
      </c>
      <c r="E44" s="9">
        <v>50.8</v>
      </c>
      <c r="F44" s="9">
        <v>0</v>
      </c>
      <c r="G44" s="9">
        <v>0</v>
      </c>
      <c r="H44" s="9">
        <v>0</v>
      </c>
      <c r="I44" s="9">
        <v>0</v>
      </c>
      <c r="J44" s="9">
        <v>0</v>
      </c>
      <c r="K44" s="10" t="s">
        <v>17</v>
      </c>
    </row>
    <row r="45" spans="1:11" ht="15.75" x14ac:dyDescent="0.25">
      <c r="A45" s="11">
        <v>33</v>
      </c>
      <c r="B45" s="8" t="s">
        <v>19</v>
      </c>
      <c r="C45" s="7"/>
      <c r="D45" s="9">
        <f t="shared" si="13"/>
        <v>50.8</v>
      </c>
      <c r="E45" s="9">
        <v>50.8</v>
      </c>
      <c r="F45" s="9">
        <v>0</v>
      </c>
      <c r="G45" s="9">
        <v>0</v>
      </c>
      <c r="H45" s="9">
        <v>0</v>
      </c>
      <c r="I45" s="9">
        <v>0</v>
      </c>
      <c r="J45" s="9">
        <v>0</v>
      </c>
      <c r="K45" s="10" t="s">
        <v>17</v>
      </c>
    </row>
    <row r="46" spans="1:11" ht="157.5" x14ac:dyDescent="0.25">
      <c r="A46" s="11">
        <v>34</v>
      </c>
      <c r="B46" s="8" t="s">
        <v>33</v>
      </c>
      <c r="C46" s="7"/>
      <c r="D46" s="9">
        <f t="shared" si="13"/>
        <v>9.6</v>
      </c>
      <c r="E46" s="9">
        <v>9.6</v>
      </c>
      <c r="F46" s="9">
        <v>0</v>
      </c>
      <c r="G46" s="9">
        <v>0</v>
      </c>
      <c r="H46" s="9">
        <v>0</v>
      </c>
      <c r="I46" s="9">
        <v>0</v>
      </c>
      <c r="J46" s="9">
        <v>0</v>
      </c>
      <c r="K46" s="10" t="s">
        <v>17</v>
      </c>
    </row>
    <row r="47" spans="1:11" ht="15.75" x14ac:dyDescent="0.25">
      <c r="A47" s="11">
        <v>35</v>
      </c>
      <c r="B47" s="8" t="s">
        <v>19</v>
      </c>
      <c r="C47" s="7"/>
      <c r="D47" s="9">
        <f t="shared" si="13"/>
        <v>9.6</v>
      </c>
      <c r="E47" s="9">
        <v>9.6</v>
      </c>
      <c r="F47" s="9">
        <v>0</v>
      </c>
      <c r="G47" s="9">
        <v>0</v>
      </c>
      <c r="H47" s="9">
        <v>0</v>
      </c>
      <c r="I47" s="9">
        <v>0</v>
      </c>
      <c r="J47" s="9">
        <v>0</v>
      </c>
      <c r="K47" s="10" t="s">
        <v>17</v>
      </c>
    </row>
    <row r="48" spans="1:11" ht="15.75" customHeight="1" x14ac:dyDescent="0.25">
      <c r="A48" s="11">
        <v>36</v>
      </c>
      <c r="B48" s="19" t="s">
        <v>36</v>
      </c>
      <c r="C48" s="20"/>
      <c r="D48" s="20"/>
      <c r="E48" s="20"/>
      <c r="F48" s="20"/>
      <c r="G48" s="20"/>
      <c r="H48" s="20"/>
      <c r="I48" s="20"/>
      <c r="J48" s="20"/>
      <c r="K48" s="21"/>
    </row>
    <row r="49" spans="1:11" ht="31.5" x14ac:dyDescent="0.25">
      <c r="A49" s="11">
        <v>37</v>
      </c>
      <c r="B49" s="8" t="s">
        <v>25</v>
      </c>
      <c r="C49" s="7" t="s">
        <v>17</v>
      </c>
      <c r="D49" s="9">
        <f>SUM(E49:J49)</f>
        <v>30345.1</v>
      </c>
      <c r="E49" s="9">
        <f>E50</f>
        <v>3987.3</v>
      </c>
      <c r="F49" s="9">
        <f t="shared" ref="F49:J49" si="17">F50</f>
        <v>3209.3999999999996</v>
      </c>
      <c r="G49" s="9">
        <f t="shared" si="17"/>
        <v>316.89999999999998</v>
      </c>
      <c r="H49" s="9">
        <f t="shared" si="17"/>
        <v>3229.5</v>
      </c>
      <c r="I49" s="9">
        <f t="shared" si="17"/>
        <v>9801</v>
      </c>
      <c r="J49" s="9">
        <f t="shared" si="17"/>
        <v>9801</v>
      </c>
      <c r="K49" s="7" t="s">
        <v>17</v>
      </c>
    </row>
    <row r="50" spans="1:11" ht="15.75" x14ac:dyDescent="0.25">
      <c r="A50" s="11">
        <v>38</v>
      </c>
      <c r="B50" s="8" t="s">
        <v>19</v>
      </c>
      <c r="C50" s="7" t="s">
        <v>17</v>
      </c>
      <c r="D50" s="9">
        <f t="shared" ref="D50:D67" si="18">SUM(E50:J50)</f>
        <v>30345.1</v>
      </c>
      <c r="E50" s="9">
        <f>E53+E56+E61+E62+E64+E65+E67</f>
        <v>3987.3</v>
      </c>
      <c r="F50" s="9">
        <f t="shared" ref="F50:J50" si="19">F53+F56+F61+F62+F64+F65+F67</f>
        <v>3209.3999999999996</v>
      </c>
      <c r="G50" s="9">
        <f t="shared" si="19"/>
        <v>316.89999999999998</v>
      </c>
      <c r="H50" s="9">
        <f t="shared" si="19"/>
        <v>3229.5</v>
      </c>
      <c r="I50" s="9">
        <f t="shared" si="19"/>
        <v>9801</v>
      </c>
      <c r="J50" s="9">
        <f t="shared" si="19"/>
        <v>9801</v>
      </c>
      <c r="K50" s="7" t="s">
        <v>17</v>
      </c>
    </row>
    <row r="51" spans="1:11" ht="110.25" x14ac:dyDescent="0.25">
      <c r="A51" s="11">
        <v>39</v>
      </c>
      <c r="B51" s="8" t="s">
        <v>22</v>
      </c>
      <c r="C51" s="7" t="s">
        <v>17</v>
      </c>
      <c r="D51" s="9">
        <f t="shared" si="18"/>
        <v>30345.1</v>
      </c>
      <c r="E51" s="9">
        <f>E52</f>
        <v>3987.3</v>
      </c>
      <c r="F51" s="9">
        <f t="shared" ref="F51:J51" si="20">F52</f>
        <v>3209.3999999999996</v>
      </c>
      <c r="G51" s="9">
        <f t="shared" si="20"/>
        <v>316.89999999999998</v>
      </c>
      <c r="H51" s="9">
        <f t="shared" si="20"/>
        <v>3229.5</v>
      </c>
      <c r="I51" s="9">
        <f t="shared" si="20"/>
        <v>9801</v>
      </c>
      <c r="J51" s="9">
        <f t="shared" si="20"/>
        <v>9801</v>
      </c>
      <c r="K51" s="7" t="s">
        <v>17</v>
      </c>
    </row>
    <row r="52" spans="1:11" ht="15.75" x14ac:dyDescent="0.25">
      <c r="A52" s="11">
        <v>40</v>
      </c>
      <c r="B52" s="8" t="s">
        <v>19</v>
      </c>
      <c r="C52" s="7" t="s">
        <v>17</v>
      </c>
      <c r="D52" s="9">
        <f t="shared" si="18"/>
        <v>30345.1</v>
      </c>
      <c r="E52" s="9">
        <f>E53+E56+E61+E62+E64+E65+E67</f>
        <v>3987.3</v>
      </c>
      <c r="F52" s="9">
        <f t="shared" ref="F52:J52" si="21">F53+F56+F61+F62+F64+F65+F67</f>
        <v>3209.3999999999996</v>
      </c>
      <c r="G52" s="9">
        <f t="shared" si="21"/>
        <v>316.89999999999998</v>
      </c>
      <c r="H52" s="9">
        <f t="shared" si="21"/>
        <v>3229.5</v>
      </c>
      <c r="I52" s="9">
        <f t="shared" si="21"/>
        <v>9801</v>
      </c>
      <c r="J52" s="9">
        <f t="shared" si="21"/>
        <v>9801</v>
      </c>
      <c r="K52" s="7" t="s">
        <v>17</v>
      </c>
    </row>
    <row r="53" spans="1:11" ht="63" x14ac:dyDescent="0.25">
      <c r="A53" s="11">
        <v>41</v>
      </c>
      <c r="B53" s="12" t="s">
        <v>37</v>
      </c>
      <c r="C53" s="7" t="s">
        <v>23</v>
      </c>
      <c r="D53" s="9">
        <f t="shared" si="18"/>
        <v>15228.900000000001</v>
      </c>
      <c r="E53" s="9">
        <v>583.6</v>
      </c>
      <c r="F53" s="9">
        <v>925.3</v>
      </c>
      <c r="G53" s="9">
        <f>G54</f>
        <v>0</v>
      </c>
      <c r="H53" s="9">
        <v>843.6</v>
      </c>
      <c r="I53" s="9">
        <v>6438.2</v>
      </c>
      <c r="J53" s="9">
        <v>6438.2</v>
      </c>
      <c r="K53" s="10" t="s">
        <v>146</v>
      </c>
    </row>
    <row r="54" spans="1:11" ht="110.25" x14ac:dyDescent="0.25">
      <c r="A54" s="11">
        <v>42</v>
      </c>
      <c r="B54" s="8" t="s">
        <v>38</v>
      </c>
      <c r="C54" s="7" t="s">
        <v>17</v>
      </c>
      <c r="D54" s="9">
        <f t="shared" si="18"/>
        <v>583.6</v>
      </c>
      <c r="E54" s="9">
        <v>583.6</v>
      </c>
      <c r="F54" s="9">
        <v>0</v>
      </c>
      <c r="G54" s="9">
        <v>0</v>
      </c>
      <c r="H54" s="9">
        <v>0</v>
      </c>
      <c r="I54" s="9">
        <v>0</v>
      </c>
      <c r="J54" s="9">
        <v>0</v>
      </c>
      <c r="K54" s="7" t="s">
        <v>17</v>
      </c>
    </row>
    <row r="55" spans="1:11" ht="123" customHeight="1" x14ac:dyDescent="0.25">
      <c r="A55" s="11">
        <v>43</v>
      </c>
      <c r="B55" s="8" t="s">
        <v>39</v>
      </c>
      <c r="C55" s="7"/>
      <c r="D55" s="9">
        <f t="shared" si="18"/>
        <v>14645.3</v>
      </c>
      <c r="E55" s="9">
        <v>0</v>
      </c>
      <c r="F55" s="9">
        <v>925.3</v>
      </c>
      <c r="G55" s="9">
        <v>0</v>
      </c>
      <c r="H55" s="9">
        <v>843.6</v>
      </c>
      <c r="I55" s="9">
        <v>6438.2</v>
      </c>
      <c r="J55" s="9">
        <v>6438.2</v>
      </c>
      <c r="K55" s="7" t="s">
        <v>17</v>
      </c>
    </row>
    <row r="56" spans="1:11" ht="78.75" x14ac:dyDescent="0.25">
      <c r="A56" s="11">
        <v>44</v>
      </c>
      <c r="B56" s="12" t="s">
        <v>40</v>
      </c>
      <c r="C56" s="7" t="s">
        <v>23</v>
      </c>
      <c r="D56" s="9">
        <f t="shared" si="18"/>
        <v>7993.5</v>
      </c>
      <c r="E56" s="9">
        <v>2148</v>
      </c>
      <c r="F56" s="9">
        <v>894.5</v>
      </c>
      <c r="G56" s="9">
        <v>146.9</v>
      </c>
      <c r="H56" s="9">
        <v>915.9</v>
      </c>
      <c r="I56" s="9">
        <v>1944.1</v>
      </c>
      <c r="J56" s="9">
        <v>1944.1</v>
      </c>
      <c r="K56" s="10" t="s">
        <v>147</v>
      </c>
    </row>
    <row r="57" spans="1:11" ht="267.75" x14ac:dyDescent="0.25">
      <c r="A57" s="11">
        <v>45</v>
      </c>
      <c r="B57" s="8" t="s">
        <v>41</v>
      </c>
      <c r="C57" s="7" t="s">
        <v>17</v>
      </c>
      <c r="D57" s="9">
        <f t="shared" si="18"/>
        <v>2126.1999999999998</v>
      </c>
      <c r="E57" s="9">
        <v>2011.3</v>
      </c>
      <c r="F57" s="9">
        <v>114.9</v>
      </c>
      <c r="G57" s="9">
        <v>0</v>
      </c>
      <c r="H57" s="9">
        <v>0</v>
      </c>
      <c r="I57" s="9">
        <v>0</v>
      </c>
      <c r="J57" s="9">
        <v>0</v>
      </c>
      <c r="K57" s="7" t="s">
        <v>17</v>
      </c>
    </row>
    <row r="58" spans="1:11" ht="31.5" x14ac:dyDescent="0.25">
      <c r="A58" s="11">
        <v>46</v>
      </c>
      <c r="B58" s="8" t="s">
        <v>42</v>
      </c>
      <c r="C58" s="7"/>
      <c r="D58" s="9">
        <f t="shared" si="18"/>
        <v>5289.9</v>
      </c>
      <c r="E58" s="9">
        <v>0</v>
      </c>
      <c r="F58" s="9">
        <v>632.70000000000005</v>
      </c>
      <c r="G58" s="9">
        <v>0</v>
      </c>
      <c r="H58" s="9">
        <v>769</v>
      </c>
      <c r="I58" s="9">
        <v>1944.1</v>
      </c>
      <c r="J58" s="9">
        <v>1944.1</v>
      </c>
      <c r="K58" s="7" t="s">
        <v>17</v>
      </c>
    </row>
    <row r="59" spans="1:11" ht="31.5" x14ac:dyDescent="0.25">
      <c r="A59" s="11">
        <v>47</v>
      </c>
      <c r="B59" s="8" t="s">
        <v>43</v>
      </c>
      <c r="C59" s="7"/>
      <c r="D59" s="9">
        <f t="shared" si="18"/>
        <v>577.4</v>
      </c>
      <c r="E59" s="9">
        <v>136.69999999999999</v>
      </c>
      <c r="F59" s="9">
        <v>146.9</v>
      </c>
      <c r="G59" s="9">
        <v>146.9</v>
      </c>
      <c r="H59" s="9">
        <v>146.9</v>
      </c>
      <c r="I59" s="9">
        <v>0</v>
      </c>
      <c r="J59" s="9">
        <v>0</v>
      </c>
      <c r="K59" s="7" t="s">
        <v>17</v>
      </c>
    </row>
    <row r="60" spans="1:11" ht="15.75" x14ac:dyDescent="0.25">
      <c r="A60" s="11">
        <v>48</v>
      </c>
      <c r="B60" s="8" t="s">
        <v>19</v>
      </c>
      <c r="C60" s="7"/>
      <c r="D60" s="9">
        <f t="shared" si="18"/>
        <v>0</v>
      </c>
      <c r="E60" s="9"/>
      <c r="F60" s="9"/>
      <c r="G60" s="9"/>
      <c r="H60" s="9"/>
      <c r="I60" s="9"/>
      <c r="J60" s="9"/>
      <c r="K60" s="7" t="s">
        <v>17</v>
      </c>
    </row>
    <row r="61" spans="1:11" ht="74.25" customHeight="1" x14ac:dyDescent="0.25">
      <c r="A61" s="11">
        <v>49</v>
      </c>
      <c r="B61" s="12" t="s">
        <v>44</v>
      </c>
      <c r="C61" s="7"/>
      <c r="D61" s="9">
        <f t="shared" si="18"/>
        <v>5839</v>
      </c>
      <c r="E61" s="9">
        <v>986.4</v>
      </c>
      <c r="F61" s="9">
        <v>1089.5999999999999</v>
      </c>
      <c r="G61" s="9">
        <v>0</v>
      </c>
      <c r="H61" s="9">
        <v>1300</v>
      </c>
      <c r="I61" s="9">
        <v>1231.5</v>
      </c>
      <c r="J61" s="9">
        <v>1231.5</v>
      </c>
      <c r="K61" s="10" t="s">
        <v>148</v>
      </c>
    </row>
    <row r="62" spans="1:11" ht="87" customHeight="1" x14ac:dyDescent="0.25">
      <c r="A62" s="11">
        <v>50</v>
      </c>
      <c r="B62" s="12" t="s">
        <v>45</v>
      </c>
      <c r="C62" s="7"/>
      <c r="D62" s="9">
        <f t="shared" si="18"/>
        <v>677.2</v>
      </c>
      <c r="E62" s="9">
        <v>90</v>
      </c>
      <c r="F62" s="9">
        <v>220</v>
      </c>
      <c r="G62" s="9">
        <v>90</v>
      </c>
      <c r="H62" s="9">
        <v>90</v>
      </c>
      <c r="I62" s="9">
        <v>93.6</v>
      </c>
      <c r="J62" s="9">
        <v>93.6</v>
      </c>
      <c r="K62" s="10" t="s">
        <v>149</v>
      </c>
    </row>
    <row r="63" spans="1:11" ht="63" x14ac:dyDescent="0.25">
      <c r="A63" s="11">
        <v>51</v>
      </c>
      <c r="B63" s="8" t="s">
        <v>46</v>
      </c>
      <c r="C63" s="7"/>
      <c r="D63" s="9">
        <f t="shared" si="18"/>
        <v>677.2</v>
      </c>
      <c r="E63" s="9">
        <v>90</v>
      </c>
      <c r="F63" s="9">
        <v>220</v>
      </c>
      <c r="G63" s="9">
        <v>90</v>
      </c>
      <c r="H63" s="9">
        <v>90</v>
      </c>
      <c r="I63" s="9">
        <v>93.6</v>
      </c>
      <c r="J63" s="9">
        <v>93.6</v>
      </c>
      <c r="K63" s="7" t="s">
        <v>17</v>
      </c>
    </row>
    <row r="64" spans="1:11" ht="126" x14ac:dyDescent="0.25">
      <c r="A64" s="11">
        <v>52</v>
      </c>
      <c r="B64" s="12" t="s">
        <v>47</v>
      </c>
      <c r="C64" s="7"/>
      <c r="D64" s="9">
        <f t="shared" si="18"/>
        <v>347.2</v>
      </c>
      <c r="E64" s="9">
        <v>0</v>
      </c>
      <c r="F64" s="9">
        <v>0</v>
      </c>
      <c r="G64" s="9">
        <v>80</v>
      </c>
      <c r="H64" s="9">
        <v>80</v>
      </c>
      <c r="I64" s="9">
        <v>93.6</v>
      </c>
      <c r="J64" s="9">
        <v>93.6</v>
      </c>
      <c r="K64" s="10" t="s">
        <v>150</v>
      </c>
    </row>
    <row r="65" spans="1:11" ht="63" x14ac:dyDescent="0.25">
      <c r="A65" s="11">
        <v>53</v>
      </c>
      <c r="B65" s="12" t="s">
        <v>48</v>
      </c>
      <c r="C65" s="7"/>
      <c r="D65" s="9">
        <f t="shared" si="18"/>
        <v>179.3</v>
      </c>
      <c r="E65" s="9">
        <v>179.3</v>
      </c>
      <c r="F65" s="9">
        <v>0</v>
      </c>
      <c r="G65" s="9">
        <v>0</v>
      </c>
      <c r="H65" s="9">
        <v>0</v>
      </c>
      <c r="I65" s="9">
        <v>0</v>
      </c>
      <c r="J65" s="9">
        <v>0</v>
      </c>
      <c r="K65" s="10" t="s">
        <v>151</v>
      </c>
    </row>
    <row r="66" spans="1:11" ht="63" x14ac:dyDescent="0.25">
      <c r="A66" s="11">
        <v>54</v>
      </c>
      <c r="B66" s="8" t="s">
        <v>49</v>
      </c>
      <c r="C66" s="7"/>
      <c r="D66" s="9">
        <f t="shared" si="18"/>
        <v>179.3</v>
      </c>
      <c r="E66" s="9">
        <v>179.3</v>
      </c>
      <c r="F66" s="9">
        <v>0</v>
      </c>
      <c r="G66" s="9">
        <v>0</v>
      </c>
      <c r="H66" s="9">
        <v>0</v>
      </c>
      <c r="I66" s="9">
        <v>0</v>
      </c>
      <c r="J66" s="9">
        <v>0</v>
      </c>
      <c r="K66" s="7" t="s">
        <v>17</v>
      </c>
    </row>
    <row r="67" spans="1:11" ht="315" x14ac:dyDescent="0.25">
      <c r="A67" s="11">
        <v>55</v>
      </c>
      <c r="B67" s="12" t="s">
        <v>50</v>
      </c>
      <c r="C67" s="7"/>
      <c r="D67" s="9">
        <f t="shared" si="18"/>
        <v>80</v>
      </c>
      <c r="E67" s="9">
        <v>0</v>
      </c>
      <c r="F67" s="9">
        <v>80</v>
      </c>
      <c r="G67" s="9">
        <v>0</v>
      </c>
      <c r="H67" s="9">
        <v>0</v>
      </c>
      <c r="I67" s="9">
        <v>0</v>
      </c>
      <c r="J67" s="9">
        <v>0</v>
      </c>
      <c r="K67" s="10" t="s">
        <v>150</v>
      </c>
    </row>
    <row r="68" spans="1:11" ht="39" customHeight="1" x14ac:dyDescent="0.25">
      <c r="A68" s="11">
        <v>56</v>
      </c>
      <c r="B68" s="18" t="s">
        <v>51</v>
      </c>
      <c r="C68" s="18"/>
      <c r="D68" s="18"/>
      <c r="E68" s="18"/>
      <c r="F68" s="18"/>
      <c r="G68" s="18"/>
      <c r="H68" s="18"/>
      <c r="I68" s="18"/>
      <c r="J68" s="18"/>
      <c r="K68" s="18"/>
    </row>
    <row r="69" spans="1:11" ht="31.5" x14ac:dyDescent="0.25">
      <c r="A69" s="11">
        <v>57</v>
      </c>
      <c r="B69" s="8" t="s">
        <v>26</v>
      </c>
      <c r="C69" s="7" t="s">
        <v>17</v>
      </c>
      <c r="D69" s="9">
        <f t="shared" ref="D69:D100" si="22">SUM(E69:J69)</f>
        <v>310686.59999999998</v>
      </c>
      <c r="E69" s="9">
        <f>E71+E70</f>
        <v>38255.299999999996</v>
      </c>
      <c r="F69" s="9">
        <f t="shared" ref="F69:J69" si="23">F71+F70</f>
        <v>101876.7</v>
      </c>
      <c r="G69" s="9">
        <f t="shared" si="23"/>
        <v>169656.59999999998</v>
      </c>
      <c r="H69" s="9">
        <f t="shared" si="23"/>
        <v>250</v>
      </c>
      <c r="I69" s="9">
        <f t="shared" si="23"/>
        <v>324</v>
      </c>
      <c r="J69" s="9">
        <f t="shared" si="23"/>
        <v>324</v>
      </c>
      <c r="K69" s="7" t="s">
        <v>17</v>
      </c>
    </row>
    <row r="70" spans="1:11" ht="15.75" x14ac:dyDescent="0.25">
      <c r="A70" s="11">
        <v>58</v>
      </c>
      <c r="B70" s="8" t="s">
        <v>19</v>
      </c>
      <c r="C70" s="7" t="s">
        <v>17</v>
      </c>
      <c r="D70" s="9">
        <f t="shared" si="22"/>
        <v>95184.099999999991</v>
      </c>
      <c r="E70" s="9">
        <f>E79+E80+E84+E86+E90+E97+E98</f>
        <v>36255.299999999996</v>
      </c>
      <c r="F70" s="9">
        <f>F75+F79+F80+F84+F86+F94+F97+F98</f>
        <v>38065.5</v>
      </c>
      <c r="G70" s="9">
        <f>G75+G79+G80+G84+G86+G91+G97+G98</f>
        <v>19965.3</v>
      </c>
      <c r="H70" s="9">
        <f>H79+H80+H84+H86+H90+H97+H98</f>
        <v>250</v>
      </c>
      <c r="I70" s="9">
        <f>I79+I80+I84+I86+I90+I97+I98</f>
        <v>324</v>
      </c>
      <c r="J70" s="9">
        <f>J79+J80+J84+J86+J90+J97+J98</f>
        <v>324</v>
      </c>
      <c r="K70" s="7" t="s">
        <v>17</v>
      </c>
    </row>
    <row r="71" spans="1:11" ht="15.75" x14ac:dyDescent="0.25">
      <c r="A71" s="11">
        <v>59</v>
      </c>
      <c r="B71" s="8" t="s">
        <v>55</v>
      </c>
      <c r="C71" s="7"/>
      <c r="D71" s="9">
        <f t="shared" si="22"/>
        <v>215502.5</v>
      </c>
      <c r="E71" s="9">
        <f>E78</f>
        <v>2000</v>
      </c>
      <c r="F71" s="9">
        <f>F96</f>
        <v>63811.199999999997</v>
      </c>
      <c r="G71" s="9">
        <f>G96</f>
        <v>149691.29999999999</v>
      </c>
      <c r="H71" s="9">
        <f t="shared" ref="H71:J71" si="24">H78</f>
        <v>0</v>
      </c>
      <c r="I71" s="9">
        <f t="shared" si="24"/>
        <v>0</v>
      </c>
      <c r="J71" s="9">
        <f t="shared" si="24"/>
        <v>0</v>
      </c>
      <c r="K71" s="7"/>
    </row>
    <row r="72" spans="1:11" ht="110.25" x14ac:dyDescent="0.25">
      <c r="A72" s="11">
        <v>60</v>
      </c>
      <c r="B72" s="8" t="s">
        <v>22</v>
      </c>
      <c r="C72" s="7" t="s">
        <v>17</v>
      </c>
      <c r="D72" s="9">
        <f t="shared" si="22"/>
        <v>310686.59999999998</v>
      </c>
      <c r="E72" s="9">
        <f>SUM(E73:E74)</f>
        <v>38255.299999999996</v>
      </c>
      <c r="F72" s="9">
        <f t="shared" ref="F72:J72" si="25">SUM(F73:F74)</f>
        <v>101876.7</v>
      </c>
      <c r="G72" s="9">
        <f t="shared" si="25"/>
        <v>169656.59999999998</v>
      </c>
      <c r="H72" s="9">
        <f t="shared" si="25"/>
        <v>250</v>
      </c>
      <c r="I72" s="9">
        <f t="shared" si="25"/>
        <v>324</v>
      </c>
      <c r="J72" s="9">
        <f t="shared" si="25"/>
        <v>324</v>
      </c>
      <c r="K72" s="7" t="s">
        <v>17</v>
      </c>
    </row>
    <row r="73" spans="1:11" ht="15.75" x14ac:dyDescent="0.25">
      <c r="A73" s="11">
        <v>61</v>
      </c>
      <c r="B73" s="8" t="s">
        <v>19</v>
      </c>
      <c r="C73" s="7" t="s">
        <v>17</v>
      </c>
      <c r="D73" s="9">
        <f t="shared" si="22"/>
        <v>95184.099999999991</v>
      </c>
      <c r="E73" s="9">
        <f>E70</f>
        <v>36255.299999999996</v>
      </c>
      <c r="F73" s="9">
        <f t="shared" ref="F73:J73" si="26">F70</f>
        <v>38065.5</v>
      </c>
      <c r="G73" s="9">
        <f t="shared" si="26"/>
        <v>19965.3</v>
      </c>
      <c r="H73" s="9">
        <f t="shared" si="26"/>
        <v>250</v>
      </c>
      <c r="I73" s="9">
        <f t="shared" si="26"/>
        <v>324</v>
      </c>
      <c r="J73" s="9">
        <f t="shared" si="26"/>
        <v>324</v>
      </c>
      <c r="K73" s="7" t="s">
        <v>17</v>
      </c>
    </row>
    <row r="74" spans="1:11" ht="15.75" x14ac:dyDescent="0.25">
      <c r="A74" s="11">
        <v>62</v>
      </c>
      <c r="B74" s="8" t="s">
        <v>55</v>
      </c>
      <c r="C74" s="7" t="s">
        <v>17</v>
      </c>
      <c r="D74" s="9">
        <f t="shared" si="22"/>
        <v>215502.5</v>
      </c>
      <c r="E74" s="9">
        <f>E71</f>
        <v>2000</v>
      </c>
      <c r="F74" s="9">
        <f t="shared" ref="F74:J74" si="27">F71</f>
        <v>63811.199999999997</v>
      </c>
      <c r="G74" s="9">
        <f t="shared" si="27"/>
        <v>149691.29999999999</v>
      </c>
      <c r="H74" s="9">
        <f t="shared" si="27"/>
        <v>0</v>
      </c>
      <c r="I74" s="9">
        <f t="shared" si="27"/>
        <v>0</v>
      </c>
      <c r="J74" s="9">
        <f t="shared" si="27"/>
        <v>0</v>
      </c>
      <c r="K74" s="7" t="s">
        <v>17</v>
      </c>
    </row>
    <row r="75" spans="1:11" ht="94.5" x14ac:dyDescent="0.25">
      <c r="A75" s="11">
        <v>63</v>
      </c>
      <c r="B75" s="12" t="s">
        <v>52</v>
      </c>
      <c r="C75" s="7" t="s">
        <v>17</v>
      </c>
      <c r="D75" s="9">
        <f>SUM(E75:J75)</f>
        <v>2000</v>
      </c>
      <c r="E75" s="9">
        <v>2000</v>
      </c>
      <c r="F75" s="9">
        <v>0</v>
      </c>
      <c r="G75" s="9">
        <v>0</v>
      </c>
      <c r="H75" s="9">
        <v>0</v>
      </c>
      <c r="I75" s="9">
        <v>0</v>
      </c>
      <c r="J75" s="9">
        <v>0</v>
      </c>
      <c r="K75" s="7" t="s">
        <v>152</v>
      </c>
    </row>
    <row r="76" spans="1:11" ht="18" customHeight="1" x14ac:dyDescent="0.25">
      <c r="A76" s="11">
        <v>64</v>
      </c>
      <c r="B76" s="8" t="s">
        <v>53</v>
      </c>
      <c r="C76" s="7" t="s">
        <v>17</v>
      </c>
      <c r="D76" s="9">
        <f t="shared" si="22"/>
        <v>1000</v>
      </c>
      <c r="E76" s="9">
        <v>1000</v>
      </c>
      <c r="F76" s="9">
        <v>0</v>
      </c>
      <c r="G76" s="9">
        <v>0</v>
      </c>
      <c r="H76" s="9">
        <v>0</v>
      </c>
      <c r="I76" s="9">
        <v>0</v>
      </c>
      <c r="J76" s="9">
        <v>0</v>
      </c>
      <c r="K76" s="7" t="s">
        <v>17</v>
      </c>
    </row>
    <row r="77" spans="1:11" ht="34.5" customHeight="1" x14ac:dyDescent="0.25">
      <c r="A77" s="11">
        <v>65</v>
      </c>
      <c r="B77" s="8" t="s">
        <v>54</v>
      </c>
      <c r="C77" s="7" t="s">
        <v>17</v>
      </c>
      <c r="D77" s="9">
        <f t="shared" si="22"/>
        <v>1000</v>
      </c>
      <c r="E77" s="9">
        <v>1000</v>
      </c>
      <c r="F77" s="9">
        <v>0</v>
      </c>
      <c r="G77" s="9">
        <v>0</v>
      </c>
      <c r="H77" s="9">
        <v>0</v>
      </c>
      <c r="I77" s="9">
        <v>0</v>
      </c>
      <c r="J77" s="9">
        <v>0</v>
      </c>
      <c r="K77" s="7" t="s">
        <v>17</v>
      </c>
    </row>
    <row r="78" spans="1:11" ht="15.75" x14ac:dyDescent="0.25">
      <c r="A78" s="11">
        <v>66</v>
      </c>
      <c r="B78" s="8" t="s">
        <v>55</v>
      </c>
      <c r="C78" s="7" t="s">
        <v>17</v>
      </c>
      <c r="D78" s="9">
        <f t="shared" si="22"/>
        <v>2000</v>
      </c>
      <c r="E78" s="9">
        <v>2000</v>
      </c>
      <c r="F78" s="9">
        <v>0</v>
      </c>
      <c r="G78" s="9">
        <v>0</v>
      </c>
      <c r="H78" s="9">
        <v>0</v>
      </c>
      <c r="I78" s="9">
        <v>0</v>
      </c>
      <c r="J78" s="9">
        <v>0</v>
      </c>
      <c r="K78" s="7" t="s">
        <v>17</v>
      </c>
    </row>
    <row r="79" spans="1:11" ht="78.75" x14ac:dyDescent="0.25">
      <c r="A79" s="11">
        <v>67</v>
      </c>
      <c r="B79" s="12" t="s">
        <v>56</v>
      </c>
      <c r="C79" s="7" t="s">
        <v>17</v>
      </c>
      <c r="D79" s="9">
        <f t="shared" si="22"/>
        <v>200</v>
      </c>
      <c r="E79" s="9">
        <v>0</v>
      </c>
      <c r="F79" s="9">
        <v>0</v>
      </c>
      <c r="G79" s="9">
        <v>100</v>
      </c>
      <c r="H79" s="9">
        <v>100</v>
      </c>
      <c r="I79" s="9">
        <v>0</v>
      </c>
      <c r="J79" s="9">
        <v>0</v>
      </c>
      <c r="K79" s="7" t="s">
        <v>17</v>
      </c>
    </row>
    <row r="80" spans="1:11" ht="126" x14ac:dyDescent="0.25">
      <c r="A80" s="11">
        <v>68</v>
      </c>
      <c r="B80" s="12" t="s">
        <v>57</v>
      </c>
      <c r="C80" s="7" t="s">
        <v>23</v>
      </c>
      <c r="D80" s="9">
        <f t="shared" si="22"/>
        <v>1181.2</v>
      </c>
      <c r="E80" s="9">
        <v>233.2</v>
      </c>
      <c r="F80" s="9">
        <v>100</v>
      </c>
      <c r="G80" s="9">
        <v>100</v>
      </c>
      <c r="H80" s="9">
        <v>100</v>
      </c>
      <c r="I80" s="9">
        <v>324</v>
      </c>
      <c r="J80" s="9">
        <v>324</v>
      </c>
      <c r="K80" s="10" t="s">
        <v>153</v>
      </c>
    </row>
    <row r="81" spans="1:11" ht="63" x14ac:dyDescent="0.25">
      <c r="A81" s="11">
        <v>69</v>
      </c>
      <c r="B81" s="8" t="s">
        <v>58</v>
      </c>
      <c r="C81" s="7" t="s">
        <v>23</v>
      </c>
      <c r="D81" s="9">
        <f t="shared" si="22"/>
        <v>33.200000000000003</v>
      </c>
      <c r="E81" s="9">
        <v>33.200000000000003</v>
      </c>
      <c r="F81" s="9">
        <v>0</v>
      </c>
      <c r="G81" s="9">
        <v>0</v>
      </c>
      <c r="H81" s="9">
        <v>0</v>
      </c>
      <c r="I81" s="9">
        <v>0</v>
      </c>
      <c r="J81" s="9">
        <v>0</v>
      </c>
      <c r="K81" s="10" t="s">
        <v>17</v>
      </c>
    </row>
    <row r="82" spans="1:11" ht="63" x14ac:dyDescent="0.25">
      <c r="A82" s="11">
        <v>70</v>
      </c>
      <c r="B82" s="8" t="s">
        <v>59</v>
      </c>
      <c r="C82" s="7" t="s">
        <v>17</v>
      </c>
      <c r="D82" s="9">
        <f t="shared" si="22"/>
        <v>574</v>
      </c>
      <c r="E82" s="9">
        <v>100</v>
      </c>
      <c r="F82" s="9">
        <v>50</v>
      </c>
      <c r="G82" s="9">
        <v>50</v>
      </c>
      <c r="H82" s="9">
        <v>50</v>
      </c>
      <c r="I82" s="9">
        <v>162</v>
      </c>
      <c r="J82" s="9">
        <v>162</v>
      </c>
      <c r="K82" s="7" t="s">
        <v>17</v>
      </c>
    </row>
    <row r="83" spans="1:11" ht="63" x14ac:dyDescent="0.25">
      <c r="A83" s="11">
        <v>71</v>
      </c>
      <c r="B83" s="8" t="s">
        <v>60</v>
      </c>
      <c r="C83" s="7" t="s">
        <v>17</v>
      </c>
      <c r="D83" s="9">
        <f t="shared" si="22"/>
        <v>574</v>
      </c>
      <c r="E83" s="9">
        <v>100</v>
      </c>
      <c r="F83" s="9">
        <v>50</v>
      </c>
      <c r="G83" s="9">
        <v>50</v>
      </c>
      <c r="H83" s="9">
        <v>50</v>
      </c>
      <c r="I83" s="9">
        <v>162</v>
      </c>
      <c r="J83" s="9">
        <v>162</v>
      </c>
      <c r="K83" s="10" t="s">
        <v>17</v>
      </c>
    </row>
    <row r="84" spans="1:11" ht="63" x14ac:dyDescent="0.25">
      <c r="A84" s="11">
        <v>72</v>
      </c>
      <c r="B84" s="12" t="s">
        <v>61</v>
      </c>
      <c r="C84" s="7" t="s">
        <v>17</v>
      </c>
      <c r="D84" s="9">
        <f t="shared" si="22"/>
        <v>0</v>
      </c>
      <c r="E84" s="9">
        <v>0</v>
      </c>
      <c r="F84" s="9">
        <v>0</v>
      </c>
      <c r="G84" s="9">
        <v>0</v>
      </c>
      <c r="H84" s="9">
        <v>0</v>
      </c>
      <c r="I84" s="9">
        <v>0</v>
      </c>
      <c r="J84" s="9">
        <v>0</v>
      </c>
      <c r="K84" s="10" t="s">
        <v>172</v>
      </c>
    </row>
    <row r="85" spans="1:11" ht="110.25" x14ac:dyDescent="0.25">
      <c r="A85" s="11">
        <v>73</v>
      </c>
      <c r="B85" s="8" t="s">
        <v>62</v>
      </c>
      <c r="C85" s="7" t="s">
        <v>17</v>
      </c>
      <c r="D85" s="9">
        <f t="shared" si="22"/>
        <v>0</v>
      </c>
      <c r="E85" s="9">
        <v>0</v>
      </c>
      <c r="F85" s="9">
        <v>0</v>
      </c>
      <c r="G85" s="9">
        <v>0</v>
      </c>
      <c r="H85" s="9">
        <v>0</v>
      </c>
      <c r="I85" s="9">
        <v>0</v>
      </c>
      <c r="J85" s="9">
        <v>0</v>
      </c>
      <c r="K85" s="7" t="s">
        <v>17</v>
      </c>
    </row>
    <row r="86" spans="1:11" ht="126" x14ac:dyDescent="0.25">
      <c r="A86" s="11">
        <v>74</v>
      </c>
      <c r="B86" s="12" t="s">
        <v>63</v>
      </c>
      <c r="C86" s="7" t="s">
        <v>23</v>
      </c>
      <c r="D86" s="9">
        <f t="shared" si="22"/>
        <v>58858.399999999994</v>
      </c>
      <c r="E86" s="9">
        <v>33412.1</v>
      </c>
      <c r="F86" s="9">
        <v>15534.3</v>
      </c>
      <c r="G86" s="9">
        <v>9912</v>
      </c>
      <c r="H86" s="9">
        <v>0</v>
      </c>
      <c r="I86" s="9">
        <v>0</v>
      </c>
      <c r="J86" s="9">
        <v>0</v>
      </c>
      <c r="K86" s="10" t="s">
        <v>154</v>
      </c>
    </row>
    <row r="87" spans="1:11" ht="31.5" x14ac:dyDescent="0.25">
      <c r="A87" s="11">
        <v>75</v>
      </c>
      <c r="B87" s="8" t="s">
        <v>64</v>
      </c>
      <c r="C87" s="7" t="s">
        <v>23</v>
      </c>
      <c r="D87" s="9">
        <f t="shared" si="22"/>
        <v>32992.1</v>
      </c>
      <c r="E87" s="9">
        <v>32992.1</v>
      </c>
      <c r="F87" s="9">
        <f t="shared" ref="F87:J87" si="28">F88</f>
        <v>0</v>
      </c>
      <c r="G87" s="9">
        <f t="shared" si="28"/>
        <v>0</v>
      </c>
      <c r="H87" s="9">
        <f t="shared" si="28"/>
        <v>0</v>
      </c>
      <c r="I87" s="9">
        <f t="shared" si="28"/>
        <v>0</v>
      </c>
      <c r="J87" s="9">
        <f t="shared" si="28"/>
        <v>0</v>
      </c>
      <c r="K87" s="10" t="s">
        <v>17</v>
      </c>
    </row>
    <row r="88" spans="1:11" ht="63" x14ac:dyDescent="0.25">
      <c r="A88" s="11">
        <v>76</v>
      </c>
      <c r="B88" s="8" t="s">
        <v>65</v>
      </c>
      <c r="C88" s="7" t="s">
        <v>17</v>
      </c>
      <c r="D88" s="9">
        <f t="shared" si="22"/>
        <v>420</v>
      </c>
      <c r="E88" s="9">
        <v>420</v>
      </c>
      <c r="F88" s="9">
        <v>0</v>
      </c>
      <c r="G88" s="9">
        <v>0</v>
      </c>
      <c r="H88" s="9">
        <v>0</v>
      </c>
      <c r="I88" s="9">
        <v>0</v>
      </c>
      <c r="J88" s="9">
        <v>0</v>
      </c>
      <c r="K88" s="7" t="s">
        <v>17</v>
      </c>
    </row>
    <row r="89" spans="1:11" ht="63" x14ac:dyDescent="0.25">
      <c r="A89" s="11">
        <v>77</v>
      </c>
      <c r="B89" s="8" t="s">
        <v>66</v>
      </c>
      <c r="C89" s="7" t="s">
        <v>17</v>
      </c>
      <c r="D89" s="9">
        <f>SUM(E89:J89)</f>
        <v>25446.3</v>
      </c>
      <c r="E89" s="9">
        <v>0</v>
      </c>
      <c r="F89" s="9">
        <v>15534.3</v>
      </c>
      <c r="G89" s="9">
        <v>9912</v>
      </c>
      <c r="H89" s="9">
        <v>0</v>
      </c>
      <c r="I89" s="9">
        <v>0</v>
      </c>
      <c r="J89" s="9">
        <v>0</v>
      </c>
      <c r="K89" s="7" t="s">
        <v>17</v>
      </c>
    </row>
    <row r="90" spans="1:11" ht="110.25" x14ac:dyDescent="0.25">
      <c r="A90" s="11">
        <v>78</v>
      </c>
      <c r="B90" s="12" t="s">
        <v>67</v>
      </c>
      <c r="C90" s="7" t="s">
        <v>17</v>
      </c>
      <c r="D90" s="9">
        <f>SUM(E90:J90)</f>
        <v>244608</v>
      </c>
      <c r="E90" s="9">
        <v>0</v>
      </c>
      <c r="F90" s="9">
        <v>85113.4</v>
      </c>
      <c r="G90" s="9">
        <v>159494.6</v>
      </c>
      <c r="H90" s="9">
        <v>0</v>
      </c>
      <c r="I90" s="9">
        <v>0</v>
      </c>
      <c r="J90" s="9">
        <v>0</v>
      </c>
      <c r="K90" s="7" t="s">
        <v>17</v>
      </c>
    </row>
    <row r="91" spans="1:11" ht="63" x14ac:dyDescent="0.25">
      <c r="A91" s="11">
        <v>79</v>
      </c>
      <c r="B91" s="8" t="s">
        <v>68</v>
      </c>
      <c r="C91" s="7" t="s">
        <v>23</v>
      </c>
      <c r="D91" s="9">
        <f>SUM(E91:J91)</f>
        <v>15338.8</v>
      </c>
      <c r="E91" s="9">
        <f>SUM(E92:E94)</f>
        <v>0</v>
      </c>
      <c r="F91" s="9">
        <v>5535.5</v>
      </c>
      <c r="G91" s="9">
        <v>9803.2999999999993</v>
      </c>
      <c r="H91" s="9">
        <f>SUM(H92:H94)</f>
        <v>0</v>
      </c>
      <c r="I91" s="9">
        <f>SUM(I92:I94)</f>
        <v>0</v>
      </c>
      <c r="J91" s="9">
        <v>0</v>
      </c>
      <c r="K91" s="10" t="s">
        <v>17</v>
      </c>
    </row>
    <row r="92" spans="1:11" ht="110.25" x14ac:dyDescent="0.25">
      <c r="A92" s="11">
        <v>80</v>
      </c>
      <c r="B92" s="8" t="s">
        <v>69</v>
      </c>
      <c r="C92" s="7" t="s">
        <v>17</v>
      </c>
      <c r="D92" s="9">
        <f t="shared" si="22"/>
        <v>83928.6</v>
      </c>
      <c r="E92" s="9">
        <v>0</v>
      </c>
      <c r="F92" s="9">
        <v>0</v>
      </c>
      <c r="G92" s="9">
        <v>0</v>
      </c>
      <c r="H92" s="9">
        <v>0</v>
      </c>
      <c r="I92" s="9">
        <v>0</v>
      </c>
      <c r="J92" s="9">
        <v>83928.6</v>
      </c>
      <c r="K92" s="7" t="s">
        <v>17</v>
      </c>
    </row>
    <row r="93" spans="1:11" ht="47.25" x14ac:dyDescent="0.25">
      <c r="A93" s="11">
        <v>81</v>
      </c>
      <c r="B93" s="8" t="s">
        <v>75</v>
      </c>
      <c r="C93" s="7"/>
      <c r="D93" s="9">
        <f t="shared" si="22"/>
        <v>15766.7</v>
      </c>
      <c r="E93" s="9">
        <v>0</v>
      </c>
      <c r="F93" s="9">
        <v>15766.7</v>
      </c>
      <c r="G93" s="9">
        <v>0</v>
      </c>
      <c r="H93" s="9">
        <v>0</v>
      </c>
      <c r="I93" s="9">
        <v>0</v>
      </c>
      <c r="J93" s="9">
        <v>0</v>
      </c>
      <c r="K93" s="7" t="s">
        <v>17</v>
      </c>
    </row>
    <row r="94" spans="1:11" ht="15.75" x14ac:dyDescent="0.25">
      <c r="A94" s="11">
        <v>82</v>
      </c>
      <c r="B94" s="8" t="s">
        <v>19</v>
      </c>
      <c r="C94" s="7" t="s">
        <v>17</v>
      </c>
      <c r="D94" s="9">
        <f>SUM(E94:J94)</f>
        <v>31105.5</v>
      </c>
      <c r="E94" s="9">
        <v>0</v>
      </c>
      <c r="F94" s="9">
        <v>21302.2</v>
      </c>
      <c r="G94" s="9">
        <v>9803.2999999999993</v>
      </c>
      <c r="H94" s="9">
        <v>0</v>
      </c>
      <c r="I94" s="9">
        <v>0</v>
      </c>
      <c r="J94" s="9">
        <v>0</v>
      </c>
      <c r="K94" s="7" t="s">
        <v>17</v>
      </c>
    </row>
    <row r="95" spans="1:11" ht="189" x14ac:dyDescent="0.25">
      <c r="A95" s="11">
        <v>83</v>
      </c>
      <c r="B95" s="8" t="s">
        <v>70</v>
      </c>
      <c r="C95" s="7"/>
      <c r="D95" s="9">
        <f t="shared" si="22"/>
        <v>213502.5</v>
      </c>
      <c r="E95" s="9">
        <v>0</v>
      </c>
      <c r="F95" s="9">
        <v>63811.199999999997</v>
      </c>
      <c r="G95" s="9">
        <v>149691.29999999999</v>
      </c>
      <c r="H95" s="9">
        <v>0</v>
      </c>
      <c r="I95" s="9">
        <v>0</v>
      </c>
      <c r="J95" s="9">
        <v>0</v>
      </c>
      <c r="K95" s="7" t="s">
        <v>17</v>
      </c>
    </row>
    <row r="96" spans="1:11" ht="15.75" x14ac:dyDescent="0.25">
      <c r="A96" s="11">
        <v>84</v>
      </c>
      <c r="B96" s="8" t="s">
        <v>55</v>
      </c>
      <c r="C96" s="7"/>
      <c r="D96" s="9">
        <f t="shared" si="22"/>
        <v>213502.5</v>
      </c>
      <c r="E96" s="9">
        <v>0</v>
      </c>
      <c r="F96" s="9">
        <v>63811.199999999997</v>
      </c>
      <c r="G96" s="9">
        <v>149691.29999999999</v>
      </c>
      <c r="H96" s="9">
        <v>0</v>
      </c>
      <c r="I96" s="9">
        <v>0</v>
      </c>
      <c r="J96" s="9">
        <v>0</v>
      </c>
      <c r="K96" s="7" t="s">
        <v>17</v>
      </c>
    </row>
    <row r="97" spans="1:11" ht="220.5" x14ac:dyDescent="0.25">
      <c r="A97" s="11">
        <v>85</v>
      </c>
      <c r="B97" s="12" t="s">
        <v>71</v>
      </c>
      <c r="C97" s="7"/>
      <c r="D97" s="9">
        <f t="shared" si="22"/>
        <v>3545</v>
      </c>
      <c r="E97" s="9">
        <v>2550</v>
      </c>
      <c r="F97" s="9">
        <v>995</v>
      </c>
      <c r="G97" s="9">
        <v>0</v>
      </c>
      <c r="H97" s="9">
        <v>0</v>
      </c>
      <c r="I97" s="9">
        <v>0</v>
      </c>
      <c r="J97" s="9">
        <v>0</v>
      </c>
      <c r="K97" s="10" t="s">
        <v>155</v>
      </c>
    </row>
    <row r="98" spans="1:11" ht="63" x14ac:dyDescent="0.25">
      <c r="A98" s="11">
        <v>86</v>
      </c>
      <c r="B98" s="12" t="s">
        <v>72</v>
      </c>
      <c r="C98" s="7"/>
      <c r="D98" s="9">
        <f t="shared" si="22"/>
        <v>294</v>
      </c>
      <c r="E98" s="9">
        <v>60</v>
      </c>
      <c r="F98" s="9">
        <v>134</v>
      </c>
      <c r="G98" s="9">
        <v>50</v>
      </c>
      <c r="H98" s="9">
        <v>50</v>
      </c>
      <c r="I98" s="9">
        <v>0</v>
      </c>
      <c r="J98" s="9">
        <v>0</v>
      </c>
      <c r="K98" s="10" t="s">
        <v>156</v>
      </c>
    </row>
    <row r="99" spans="1:11" ht="78.75" x14ac:dyDescent="0.25">
      <c r="A99" s="11">
        <v>87</v>
      </c>
      <c r="B99" s="8" t="s">
        <v>73</v>
      </c>
      <c r="C99" s="7"/>
      <c r="D99" s="9">
        <f t="shared" si="22"/>
        <v>210</v>
      </c>
      <c r="E99" s="9">
        <v>60</v>
      </c>
      <c r="F99" s="9">
        <v>50</v>
      </c>
      <c r="G99" s="9">
        <v>50</v>
      </c>
      <c r="H99" s="9">
        <v>50</v>
      </c>
      <c r="I99" s="9">
        <v>0</v>
      </c>
      <c r="J99" s="9">
        <v>0</v>
      </c>
      <c r="K99" s="7" t="s">
        <v>17</v>
      </c>
    </row>
    <row r="100" spans="1:11" ht="63" x14ac:dyDescent="0.25">
      <c r="A100" s="11">
        <v>88</v>
      </c>
      <c r="B100" s="8" t="s">
        <v>74</v>
      </c>
      <c r="C100" s="7"/>
      <c r="D100" s="9">
        <f t="shared" si="22"/>
        <v>84</v>
      </c>
      <c r="E100" s="9">
        <v>0</v>
      </c>
      <c r="F100" s="9">
        <v>84</v>
      </c>
      <c r="G100" s="9">
        <v>0</v>
      </c>
      <c r="H100" s="9">
        <v>0</v>
      </c>
      <c r="I100" s="9">
        <v>0</v>
      </c>
      <c r="J100" s="9">
        <v>0</v>
      </c>
      <c r="K100" s="7" t="s">
        <v>17</v>
      </c>
    </row>
    <row r="101" spans="1:11" ht="15.75" customHeight="1" x14ac:dyDescent="0.25">
      <c r="A101" s="11">
        <v>89</v>
      </c>
      <c r="B101" s="18" t="s">
        <v>76</v>
      </c>
      <c r="C101" s="18"/>
      <c r="D101" s="18"/>
      <c r="E101" s="18"/>
      <c r="F101" s="18"/>
      <c r="G101" s="18"/>
      <c r="H101" s="18"/>
      <c r="I101" s="18"/>
      <c r="J101" s="18"/>
      <c r="K101" s="18"/>
    </row>
    <row r="102" spans="1:11" ht="31.5" x14ac:dyDescent="0.25">
      <c r="A102" s="11">
        <v>90</v>
      </c>
      <c r="B102" s="8" t="s">
        <v>77</v>
      </c>
      <c r="C102" s="7" t="s">
        <v>17</v>
      </c>
      <c r="D102" s="9">
        <f>SUM(E102:J102)</f>
        <v>1354.8999999999999</v>
      </c>
      <c r="E102" s="9">
        <f>SUM(E103:E103)</f>
        <v>1009.3</v>
      </c>
      <c r="F102" s="9">
        <f t="shared" ref="F102:J102" si="29">SUM(F103:F103)</f>
        <v>50.6</v>
      </c>
      <c r="G102" s="9">
        <f t="shared" si="29"/>
        <v>50</v>
      </c>
      <c r="H102" s="9">
        <f t="shared" si="29"/>
        <v>50</v>
      </c>
      <c r="I102" s="9">
        <f t="shared" si="29"/>
        <v>97.5</v>
      </c>
      <c r="J102" s="9">
        <f t="shared" si="29"/>
        <v>97.5</v>
      </c>
      <c r="K102" s="7" t="s">
        <v>17</v>
      </c>
    </row>
    <row r="103" spans="1:11" ht="15.75" x14ac:dyDescent="0.25">
      <c r="A103" s="11">
        <v>91</v>
      </c>
      <c r="B103" s="8" t="s">
        <v>19</v>
      </c>
      <c r="C103" s="7" t="s">
        <v>17</v>
      </c>
      <c r="D103" s="9">
        <f t="shared" ref="D103:D105" si="30">SUM(E103:J103)</f>
        <v>1354.8999999999999</v>
      </c>
      <c r="E103" s="9">
        <f>E106+E110+E111+E112+E114+E117+E118</f>
        <v>1009.3</v>
      </c>
      <c r="F103" s="9">
        <f t="shared" ref="F103:J103" si="31">F106+F110+F111+F112+F114+F117+F118</f>
        <v>50.6</v>
      </c>
      <c r="G103" s="9">
        <f t="shared" si="31"/>
        <v>50</v>
      </c>
      <c r="H103" s="9">
        <f t="shared" si="31"/>
        <v>50</v>
      </c>
      <c r="I103" s="9">
        <f t="shared" si="31"/>
        <v>97.5</v>
      </c>
      <c r="J103" s="9">
        <f t="shared" si="31"/>
        <v>97.5</v>
      </c>
      <c r="K103" s="7" t="s">
        <v>17</v>
      </c>
    </row>
    <row r="104" spans="1:11" ht="110.25" x14ac:dyDescent="0.25">
      <c r="A104" s="11">
        <v>92</v>
      </c>
      <c r="B104" s="8" t="s">
        <v>22</v>
      </c>
      <c r="C104" s="7" t="s">
        <v>17</v>
      </c>
      <c r="D104" s="9">
        <f t="shared" si="30"/>
        <v>1257.3999999999999</v>
      </c>
      <c r="E104" s="9">
        <f>SUM(E105:E105)</f>
        <v>1009.3</v>
      </c>
      <c r="F104" s="9">
        <f>SUM(F105:F105)</f>
        <v>50.6</v>
      </c>
      <c r="G104" s="9">
        <f>SUM(G105:G105)</f>
        <v>50</v>
      </c>
      <c r="H104" s="9">
        <f>SUM(H105:H105)</f>
        <v>50</v>
      </c>
      <c r="I104" s="9" t="b">
        <f>M75=SUM(I105:I105)</f>
        <v>0</v>
      </c>
      <c r="J104" s="9">
        <f>SUM(J105:J105)</f>
        <v>97.5</v>
      </c>
      <c r="K104" s="7" t="s">
        <v>17</v>
      </c>
    </row>
    <row r="105" spans="1:11" ht="15.75" x14ac:dyDescent="0.25">
      <c r="A105" s="11">
        <v>93</v>
      </c>
      <c r="B105" s="8" t="s">
        <v>19</v>
      </c>
      <c r="C105" s="7" t="s">
        <v>17</v>
      </c>
      <c r="D105" s="9">
        <f t="shared" si="30"/>
        <v>1354.8999999999999</v>
      </c>
      <c r="E105" s="9">
        <f>E103</f>
        <v>1009.3</v>
      </c>
      <c r="F105" s="9">
        <f t="shared" ref="F105:J105" si="32">F103</f>
        <v>50.6</v>
      </c>
      <c r="G105" s="9">
        <f t="shared" si="32"/>
        <v>50</v>
      </c>
      <c r="H105" s="9">
        <f t="shared" si="32"/>
        <v>50</v>
      </c>
      <c r="I105" s="9">
        <f t="shared" si="32"/>
        <v>97.5</v>
      </c>
      <c r="J105" s="9">
        <f t="shared" si="32"/>
        <v>97.5</v>
      </c>
      <c r="K105" s="7" t="s">
        <v>17</v>
      </c>
    </row>
    <row r="106" spans="1:11" ht="173.25" x14ac:dyDescent="0.25">
      <c r="A106" s="11">
        <v>94</v>
      </c>
      <c r="B106" s="12" t="s">
        <v>78</v>
      </c>
      <c r="C106" s="7" t="s">
        <v>17</v>
      </c>
      <c r="D106" s="9">
        <f>SUM(E106:J106)</f>
        <v>779.9</v>
      </c>
      <c r="E106" s="9">
        <v>779.3</v>
      </c>
      <c r="F106" s="9">
        <v>0.6</v>
      </c>
      <c r="G106" s="9">
        <v>0</v>
      </c>
      <c r="H106" s="9">
        <v>0</v>
      </c>
      <c r="I106" s="9">
        <v>0</v>
      </c>
      <c r="J106" s="9">
        <v>0</v>
      </c>
      <c r="K106" s="7" t="s">
        <v>157</v>
      </c>
    </row>
    <row r="107" spans="1:11" ht="94.5" x14ac:dyDescent="0.25">
      <c r="A107" s="11">
        <v>95</v>
      </c>
      <c r="B107" s="8" t="s">
        <v>79</v>
      </c>
      <c r="C107" s="7" t="s">
        <v>17</v>
      </c>
      <c r="D107" s="9">
        <f t="shared" ref="D107:D118" si="33">SUM(E107:J107)</f>
        <v>33.799999999999997</v>
      </c>
      <c r="E107" s="9">
        <v>33.799999999999997</v>
      </c>
      <c r="F107" s="9">
        <v>0</v>
      </c>
      <c r="G107" s="9">
        <v>0</v>
      </c>
      <c r="H107" s="9">
        <v>0</v>
      </c>
      <c r="I107" s="9">
        <f t="shared" ref="I107:J107" si="34">I116</f>
        <v>0</v>
      </c>
      <c r="J107" s="9">
        <f t="shared" si="34"/>
        <v>0</v>
      </c>
      <c r="K107" s="7" t="s">
        <v>17</v>
      </c>
    </row>
    <row r="108" spans="1:11" ht="31.5" x14ac:dyDescent="0.25">
      <c r="A108" s="11">
        <v>96</v>
      </c>
      <c r="B108" s="8" t="s">
        <v>80</v>
      </c>
      <c r="C108" s="7" t="s">
        <v>17</v>
      </c>
      <c r="D108" s="9">
        <f t="shared" si="33"/>
        <v>745.5</v>
      </c>
      <c r="E108" s="9">
        <v>745.5</v>
      </c>
      <c r="F108" s="9">
        <v>0</v>
      </c>
      <c r="G108" s="9">
        <v>0</v>
      </c>
      <c r="H108" s="9">
        <v>0</v>
      </c>
      <c r="I108" s="9">
        <v>0</v>
      </c>
      <c r="J108" s="9">
        <v>0</v>
      </c>
      <c r="K108" s="7" t="s">
        <v>17</v>
      </c>
    </row>
    <row r="109" spans="1:11" ht="63" x14ac:dyDescent="0.25">
      <c r="A109" s="11">
        <v>97</v>
      </c>
      <c r="B109" s="8" t="s">
        <v>81</v>
      </c>
      <c r="C109" s="7" t="s">
        <v>17</v>
      </c>
      <c r="D109" s="9">
        <f t="shared" si="33"/>
        <v>0.6</v>
      </c>
      <c r="E109" s="9">
        <v>0</v>
      </c>
      <c r="F109" s="9">
        <v>0.6</v>
      </c>
      <c r="G109" s="9">
        <v>0</v>
      </c>
      <c r="H109" s="9">
        <v>0</v>
      </c>
      <c r="I109" s="9">
        <v>0</v>
      </c>
      <c r="J109" s="9">
        <v>0</v>
      </c>
      <c r="K109" s="7" t="s">
        <v>17</v>
      </c>
    </row>
    <row r="110" spans="1:11" ht="189" x14ac:dyDescent="0.25">
      <c r="A110" s="11">
        <v>98</v>
      </c>
      <c r="B110" s="12" t="s">
        <v>82</v>
      </c>
      <c r="C110" s="7" t="s">
        <v>17</v>
      </c>
      <c r="D110" s="9">
        <f t="shared" si="33"/>
        <v>0</v>
      </c>
      <c r="E110" s="9">
        <v>0</v>
      </c>
      <c r="F110" s="9">
        <v>0</v>
      </c>
      <c r="G110" s="9">
        <v>0</v>
      </c>
      <c r="H110" s="9">
        <v>0</v>
      </c>
      <c r="I110" s="9">
        <v>0</v>
      </c>
      <c r="J110" s="9">
        <v>0</v>
      </c>
      <c r="K110" s="10" t="s">
        <v>158</v>
      </c>
    </row>
    <row r="111" spans="1:11" ht="78.75" x14ac:dyDescent="0.25">
      <c r="A111" s="11">
        <v>99</v>
      </c>
      <c r="B111" s="12" t="s">
        <v>83</v>
      </c>
      <c r="C111" s="7" t="s">
        <v>17</v>
      </c>
      <c r="D111" s="9">
        <f t="shared" si="33"/>
        <v>0</v>
      </c>
      <c r="E111" s="9">
        <v>0</v>
      </c>
      <c r="F111" s="9">
        <v>0</v>
      </c>
      <c r="G111" s="9">
        <v>0</v>
      </c>
      <c r="H111" s="9">
        <v>0</v>
      </c>
      <c r="I111" s="9">
        <v>0</v>
      </c>
      <c r="J111" s="9">
        <v>0</v>
      </c>
      <c r="K111" s="7" t="s">
        <v>17</v>
      </c>
    </row>
    <row r="112" spans="1:11" ht="94.5" x14ac:dyDescent="0.25">
      <c r="A112" s="11">
        <v>100</v>
      </c>
      <c r="B112" s="12" t="s">
        <v>84</v>
      </c>
      <c r="C112" s="7" t="s">
        <v>23</v>
      </c>
      <c r="D112" s="9">
        <f t="shared" si="33"/>
        <v>141</v>
      </c>
      <c r="E112" s="9">
        <v>141</v>
      </c>
      <c r="F112" s="9">
        <v>0</v>
      </c>
      <c r="G112" s="9">
        <v>0</v>
      </c>
      <c r="H112" s="9">
        <v>0</v>
      </c>
      <c r="I112" s="9">
        <v>0</v>
      </c>
      <c r="J112" s="9">
        <v>0</v>
      </c>
      <c r="K112" s="10" t="s">
        <v>17</v>
      </c>
    </row>
    <row r="113" spans="1:11" ht="63" x14ac:dyDescent="0.25">
      <c r="A113" s="11">
        <v>101</v>
      </c>
      <c r="B113" s="8" t="s">
        <v>85</v>
      </c>
      <c r="C113" s="7" t="s">
        <v>23</v>
      </c>
      <c r="D113" s="9">
        <f t="shared" si="33"/>
        <v>141</v>
      </c>
      <c r="E113" s="9">
        <v>141</v>
      </c>
      <c r="F113" s="9">
        <v>0</v>
      </c>
      <c r="G113" s="9">
        <v>0</v>
      </c>
      <c r="H113" s="9">
        <v>0</v>
      </c>
      <c r="I113" s="9">
        <v>0</v>
      </c>
      <c r="J113" s="9">
        <v>0</v>
      </c>
      <c r="K113" s="10" t="s">
        <v>17</v>
      </c>
    </row>
    <row r="114" spans="1:11" ht="110.25" x14ac:dyDescent="0.25">
      <c r="A114" s="11">
        <v>102</v>
      </c>
      <c r="B114" s="12" t="s">
        <v>86</v>
      </c>
      <c r="C114" s="7" t="s">
        <v>17</v>
      </c>
      <c r="D114" s="9">
        <f t="shared" si="33"/>
        <v>434</v>
      </c>
      <c r="E114" s="9">
        <v>89</v>
      </c>
      <c r="F114" s="9">
        <v>50</v>
      </c>
      <c r="G114" s="9">
        <v>50</v>
      </c>
      <c r="H114" s="9">
        <v>50</v>
      </c>
      <c r="I114" s="9">
        <v>97.5</v>
      </c>
      <c r="J114" s="9">
        <v>97.5</v>
      </c>
      <c r="K114" s="10" t="s">
        <v>159</v>
      </c>
    </row>
    <row r="115" spans="1:11" ht="63" x14ac:dyDescent="0.25">
      <c r="A115" s="11">
        <v>103</v>
      </c>
      <c r="B115" s="8" t="s">
        <v>87</v>
      </c>
      <c r="C115" s="7" t="s">
        <v>17</v>
      </c>
      <c r="D115" s="9">
        <f t="shared" si="33"/>
        <v>302.2</v>
      </c>
      <c r="E115" s="9">
        <v>55</v>
      </c>
      <c r="F115" s="9">
        <v>50</v>
      </c>
      <c r="G115" s="9">
        <v>50</v>
      </c>
      <c r="H115" s="9">
        <v>50</v>
      </c>
      <c r="I115" s="9">
        <v>0</v>
      </c>
      <c r="J115" s="9">
        <v>97.2</v>
      </c>
      <c r="K115" s="10" t="s">
        <v>17</v>
      </c>
    </row>
    <row r="116" spans="1:11" ht="78.75" x14ac:dyDescent="0.25">
      <c r="A116" s="11">
        <v>104</v>
      </c>
      <c r="B116" s="8" t="s">
        <v>88</v>
      </c>
      <c r="C116" s="7" t="s">
        <v>17</v>
      </c>
      <c r="D116" s="9">
        <f t="shared" si="33"/>
        <v>34</v>
      </c>
      <c r="E116" s="9">
        <v>34</v>
      </c>
      <c r="F116" s="9">
        <v>0</v>
      </c>
      <c r="G116" s="9">
        <v>0</v>
      </c>
      <c r="H116" s="9">
        <v>0</v>
      </c>
      <c r="I116" s="9">
        <v>0</v>
      </c>
      <c r="J116" s="9">
        <v>0</v>
      </c>
      <c r="K116" s="7" t="s">
        <v>17</v>
      </c>
    </row>
    <row r="117" spans="1:11" ht="330.75" x14ac:dyDescent="0.25">
      <c r="A117" s="11">
        <v>105</v>
      </c>
      <c r="B117" s="12" t="s">
        <v>89</v>
      </c>
      <c r="C117" s="7" t="s">
        <v>17</v>
      </c>
      <c r="D117" s="9">
        <f t="shared" si="33"/>
        <v>0</v>
      </c>
      <c r="E117" s="9">
        <v>0</v>
      </c>
      <c r="F117" s="9">
        <v>0</v>
      </c>
      <c r="G117" s="9">
        <v>0</v>
      </c>
      <c r="H117" s="9">
        <v>0</v>
      </c>
      <c r="I117" s="9">
        <v>0</v>
      </c>
      <c r="J117" s="9">
        <v>0</v>
      </c>
      <c r="K117" s="10" t="s">
        <v>160</v>
      </c>
    </row>
    <row r="118" spans="1:11" ht="393.75" x14ac:dyDescent="0.25">
      <c r="A118" s="11">
        <v>106</v>
      </c>
      <c r="B118" s="12" t="s">
        <v>90</v>
      </c>
      <c r="C118" s="7" t="s">
        <v>23</v>
      </c>
      <c r="D118" s="9">
        <f t="shared" si="33"/>
        <v>0</v>
      </c>
      <c r="E118" s="9">
        <v>0</v>
      </c>
      <c r="F118" s="9">
        <v>0</v>
      </c>
      <c r="G118" s="9">
        <f t="shared" ref="G118:J118" si="35">G119</f>
        <v>0</v>
      </c>
      <c r="H118" s="9">
        <f t="shared" si="35"/>
        <v>0</v>
      </c>
      <c r="I118" s="9">
        <f t="shared" si="35"/>
        <v>0</v>
      </c>
      <c r="J118" s="9">
        <f t="shared" si="35"/>
        <v>0</v>
      </c>
      <c r="K118" s="10" t="s">
        <v>160</v>
      </c>
    </row>
    <row r="119" spans="1:11" ht="15.75" customHeight="1" x14ac:dyDescent="0.25">
      <c r="A119" s="11">
        <v>107</v>
      </c>
      <c r="B119" s="18" t="s">
        <v>91</v>
      </c>
      <c r="C119" s="18"/>
      <c r="D119" s="18"/>
      <c r="E119" s="18"/>
      <c r="F119" s="18"/>
      <c r="G119" s="18"/>
      <c r="H119" s="18"/>
      <c r="I119" s="18"/>
      <c r="J119" s="18"/>
      <c r="K119" s="18"/>
    </row>
    <row r="120" spans="1:11" ht="31.5" x14ac:dyDescent="0.25">
      <c r="A120" s="11">
        <v>108</v>
      </c>
      <c r="B120" s="8" t="s">
        <v>110</v>
      </c>
      <c r="C120" s="7" t="s">
        <v>17</v>
      </c>
      <c r="D120" s="9">
        <f>SUM(E120:J120)</f>
        <v>28369.199999999997</v>
      </c>
      <c r="E120" s="9">
        <f>SUM(E121:E122)</f>
        <v>8664.2999999999993</v>
      </c>
      <c r="F120" s="9">
        <f t="shared" ref="F120:J120" si="36">SUM(F121:F122)</f>
        <v>19704.899999999998</v>
      </c>
      <c r="G120" s="9">
        <f t="shared" si="36"/>
        <v>0</v>
      </c>
      <c r="H120" s="9">
        <f t="shared" si="36"/>
        <v>0</v>
      </c>
      <c r="I120" s="9">
        <f t="shared" si="36"/>
        <v>0</v>
      </c>
      <c r="J120" s="9">
        <f t="shared" si="36"/>
        <v>0</v>
      </c>
      <c r="K120" s="7" t="s">
        <v>17</v>
      </c>
    </row>
    <row r="121" spans="1:11" ht="15.75" x14ac:dyDescent="0.25">
      <c r="A121" s="11">
        <v>109</v>
      </c>
      <c r="B121" s="8" t="s">
        <v>18</v>
      </c>
      <c r="C121" s="7" t="s">
        <v>17</v>
      </c>
      <c r="D121" s="9">
        <f t="shared" ref="D121:D154" si="37">SUM(E121:J121)</f>
        <v>21357.1</v>
      </c>
      <c r="E121" s="9">
        <f>E133</f>
        <v>3634</v>
      </c>
      <c r="F121" s="9">
        <f>F138</f>
        <v>17723.099999999999</v>
      </c>
      <c r="G121" s="9">
        <f t="shared" ref="G121:J121" si="38">G133</f>
        <v>0</v>
      </c>
      <c r="H121" s="9">
        <f t="shared" si="38"/>
        <v>0</v>
      </c>
      <c r="I121" s="9">
        <f t="shared" si="38"/>
        <v>0</v>
      </c>
      <c r="J121" s="9">
        <f t="shared" si="38"/>
        <v>0</v>
      </c>
      <c r="K121" s="7" t="s">
        <v>17</v>
      </c>
    </row>
    <row r="122" spans="1:11" ht="15.75" x14ac:dyDescent="0.25">
      <c r="A122" s="11">
        <v>110</v>
      </c>
      <c r="B122" s="8" t="s">
        <v>19</v>
      </c>
      <c r="C122" s="7" t="s">
        <v>17</v>
      </c>
      <c r="D122" s="9">
        <f t="shared" si="37"/>
        <v>7012.1</v>
      </c>
      <c r="E122" s="9">
        <f>E129+E132+E134+E137+E144+E149</f>
        <v>5030.3</v>
      </c>
      <c r="F122" s="9">
        <f>F137+F149</f>
        <v>1981.8000000000002</v>
      </c>
      <c r="G122" s="9">
        <f t="shared" ref="G122:J122" si="39">G129+G132+G134+G137+G144+G149</f>
        <v>0</v>
      </c>
      <c r="H122" s="9">
        <f t="shared" si="39"/>
        <v>0</v>
      </c>
      <c r="I122" s="9">
        <f t="shared" si="39"/>
        <v>0</v>
      </c>
      <c r="J122" s="9">
        <f t="shared" si="39"/>
        <v>0</v>
      </c>
      <c r="K122" s="7" t="s">
        <v>17</v>
      </c>
    </row>
    <row r="123" spans="1:11" ht="47.25" x14ac:dyDescent="0.25">
      <c r="A123" s="11">
        <v>111</v>
      </c>
      <c r="B123" s="8" t="s">
        <v>27</v>
      </c>
      <c r="C123" s="7" t="s">
        <v>17</v>
      </c>
      <c r="D123" s="9">
        <f t="shared" si="37"/>
        <v>22057.5</v>
      </c>
      <c r="E123" s="9">
        <f>SUM(E124:E125)</f>
        <v>3772</v>
      </c>
      <c r="F123" s="9">
        <f t="shared" ref="F123:J123" si="40">SUM(F124:F125)</f>
        <v>18285.5</v>
      </c>
      <c r="G123" s="9">
        <f t="shared" si="40"/>
        <v>0</v>
      </c>
      <c r="H123" s="9">
        <f t="shared" si="40"/>
        <v>0</v>
      </c>
      <c r="I123" s="9">
        <f t="shared" si="40"/>
        <v>0</v>
      </c>
      <c r="J123" s="9">
        <f t="shared" si="40"/>
        <v>0</v>
      </c>
      <c r="K123" s="7" t="s">
        <v>17</v>
      </c>
    </row>
    <row r="124" spans="1:11" ht="15.75" x14ac:dyDescent="0.25">
      <c r="A124" s="11">
        <v>112</v>
      </c>
      <c r="B124" s="8" t="s">
        <v>18</v>
      </c>
      <c r="C124" s="7" t="s">
        <v>17</v>
      </c>
      <c r="D124" s="9">
        <f t="shared" si="37"/>
        <v>21357.1</v>
      </c>
      <c r="E124" s="9">
        <f>E133</f>
        <v>3634</v>
      </c>
      <c r="F124" s="9">
        <f>F138</f>
        <v>17723.099999999999</v>
      </c>
      <c r="G124" s="9">
        <f t="shared" ref="G124:J125" si="41">G142</f>
        <v>0</v>
      </c>
      <c r="H124" s="9">
        <f t="shared" si="41"/>
        <v>0</v>
      </c>
      <c r="I124" s="9">
        <f t="shared" si="41"/>
        <v>0</v>
      </c>
      <c r="J124" s="9">
        <f t="shared" si="41"/>
        <v>0</v>
      </c>
      <c r="K124" s="7" t="s">
        <v>17</v>
      </c>
    </row>
    <row r="125" spans="1:11" ht="15.75" x14ac:dyDescent="0.25">
      <c r="A125" s="11">
        <v>113</v>
      </c>
      <c r="B125" s="8" t="s">
        <v>19</v>
      </c>
      <c r="C125" s="7" t="s">
        <v>17</v>
      </c>
      <c r="D125" s="9">
        <f t="shared" si="37"/>
        <v>700.4</v>
      </c>
      <c r="E125" s="9">
        <f>E132</f>
        <v>138</v>
      </c>
      <c r="F125" s="9">
        <f>F137</f>
        <v>562.4</v>
      </c>
      <c r="G125" s="9">
        <f t="shared" si="41"/>
        <v>0</v>
      </c>
      <c r="H125" s="9">
        <f t="shared" si="41"/>
        <v>0</v>
      </c>
      <c r="I125" s="9">
        <f t="shared" si="41"/>
        <v>0</v>
      </c>
      <c r="J125" s="9">
        <f t="shared" si="41"/>
        <v>0</v>
      </c>
      <c r="K125" s="7" t="s">
        <v>17</v>
      </c>
    </row>
    <row r="126" spans="1:11" ht="110.25" x14ac:dyDescent="0.25">
      <c r="A126" s="11">
        <v>114</v>
      </c>
      <c r="B126" s="8" t="s">
        <v>22</v>
      </c>
      <c r="C126" s="7" t="s">
        <v>17</v>
      </c>
      <c r="D126" s="9">
        <f t="shared" si="37"/>
        <v>28369.199999999997</v>
      </c>
      <c r="E126" s="9">
        <f>SUM(E127:E128)</f>
        <v>8664.2999999999993</v>
      </c>
      <c r="F126" s="9">
        <f t="shared" ref="F126:J126" si="42">SUM(F127:F128)</f>
        <v>19704.899999999998</v>
      </c>
      <c r="G126" s="9">
        <f t="shared" si="42"/>
        <v>0</v>
      </c>
      <c r="H126" s="9">
        <f t="shared" si="42"/>
        <v>0</v>
      </c>
      <c r="I126" s="9">
        <f t="shared" si="42"/>
        <v>0</v>
      </c>
      <c r="J126" s="9">
        <f t="shared" si="42"/>
        <v>0</v>
      </c>
      <c r="K126" s="7" t="s">
        <v>17</v>
      </c>
    </row>
    <row r="127" spans="1:11" ht="15.75" x14ac:dyDescent="0.25">
      <c r="A127" s="11">
        <v>115</v>
      </c>
      <c r="B127" s="8" t="s">
        <v>18</v>
      </c>
      <c r="C127" s="7" t="s">
        <v>17</v>
      </c>
      <c r="D127" s="9">
        <f t="shared" si="37"/>
        <v>21357.1</v>
      </c>
      <c r="E127" s="9">
        <f>E121</f>
        <v>3634</v>
      </c>
      <c r="F127" s="9">
        <f t="shared" ref="F127:J127" si="43">F121</f>
        <v>17723.099999999999</v>
      </c>
      <c r="G127" s="9">
        <f t="shared" si="43"/>
        <v>0</v>
      </c>
      <c r="H127" s="9">
        <f t="shared" si="43"/>
        <v>0</v>
      </c>
      <c r="I127" s="9">
        <f t="shared" si="43"/>
        <v>0</v>
      </c>
      <c r="J127" s="9">
        <f t="shared" si="43"/>
        <v>0</v>
      </c>
      <c r="K127" s="7" t="s">
        <v>17</v>
      </c>
    </row>
    <row r="128" spans="1:11" ht="15.75" x14ac:dyDescent="0.25">
      <c r="A128" s="11">
        <v>116</v>
      </c>
      <c r="B128" s="8" t="s">
        <v>19</v>
      </c>
      <c r="C128" s="7" t="s">
        <v>17</v>
      </c>
      <c r="D128" s="9">
        <f t="shared" si="37"/>
        <v>7012.1</v>
      </c>
      <c r="E128" s="9">
        <f>E122</f>
        <v>5030.3</v>
      </c>
      <c r="F128" s="9">
        <f t="shared" ref="F128:J128" si="44">F122</f>
        <v>1981.8000000000002</v>
      </c>
      <c r="G128" s="9">
        <f t="shared" si="44"/>
        <v>0</v>
      </c>
      <c r="H128" s="9">
        <f t="shared" si="44"/>
        <v>0</v>
      </c>
      <c r="I128" s="9">
        <f t="shared" si="44"/>
        <v>0</v>
      </c>
      <c r="J128" s="9">
        <f t="shared" si="44"/>
        <v>0</v>
      </c>
      <c r="K128" s="7" t="s">
        <v>17</v>
      </c>
    </row>
    <row r="129" spans="1:11" ht="126" x14ac:dyDescent="0.25">
      <c r="A129" s="11">
        <v>117</v>
      </c>
      <c r="B129" s="12" t="s">
        <v>92</v>
      </c>
      <c r="C129" s="7" t="s">
        <v>23</v>
      </c>
      <c r="D129" s="9">
        <f t="shared" si="37"/>
        <v>0</v>
      </c>
      <c r="E129" s="9">
        <v>0</v>
      </c>
      <c r="F129" s="9">
        <v>0</v>
      </c>
      <c r="G129" s="9">
        <v>0</v>
      </c>
      <c r="H129" s="9">
        <v>0</v>
      </c>
      <c r="I129" s="9">
        <v>0</v>
      </c>
      <c r="J129" s="9">
        <v>0</v>
      </c>
      <c r="K129" s="10" t="s">
        <v>161</v>
      </c>
    </row>
    <row r="130" spans="1:11" ht="110.25" x14ac:dyDescent="0.25">
      <c r="A130" s="11">
        <v>118</v>
      </c>
      <c r="B130" s="12" t="s">
        <v>93</v>
      </c>
      <c r="C130" s="7" t="s">
        <v>23</v>
      </c>
      <c r="D130" s="9">
        <f t="shared" si="37"/>
        <v>22057.5</v>
      </c>
      <c r="E130" s="9">
        <v>3772</v>
      </c>
      <c r="F130" s="9">
        <v>18285.5</v>
      </c>
      <c r="G130" s="9">
        <f t="shared" ref="G130:J130" si="45">G131</f>
        <v>0</v>
      </c>
      <c r="H130" s="9">
        <f t="shared" si="45"/>
        <v>0</v>
      </c>
      <c r="I130" s="9">
        <f t="shared" si="45"/>
        <v>0</v>
      </c>
      <c r="J130" s="9">
        <f t="shared" si="45"/>
        <v>0</v>
      </c>
      <c r="K130" s="10" t="s">
        <v>162</v>
      </c>
    </row>
    <row r="131" spans="1:11" ht="94.5" x14ac:dyDescent="0.25">
      <c r="A131" s="11">
        <v>119</v>
      </c>
      <c r="B131" s="8" t="s">
        <v>94</v>
      </c>
      <c r="C131" s="7" t="s">
        <v>17</v>
      </c>
      <c r="D131" s="9">
        <f t="shared" si="37"/>
        <v>3772</v>
      </c>
      <c r="E131" s="9">
        <v>3772</v>
      </c>
      <c r="F131" s="9">
        <v>0</v>
      </c>
      <c r="G131" s="9">
        <v>0</v>
      </c>
      <c r="H131" s="9">
        <v>0</v>
      </c>
      <c r="I131" s="9">
        <v>0</v>
      </c>
      <c r="J131" s="9">
        <v>0</v>
      </c>
      <c r="K131" s="7" t="s">
        <v>17</v>
      </c>
    </row>
    <row r="132" spans="1:11" ht="15.75" x14ac:dyDescent="0.25">
      <c r="A132" s="11">
        <v>120</v>
      </c>
      <c r="B132" s="8" t="s">
        <v>18</v>
      </c>
      <c r="C132" s="7" t="s">
        <v>17</v>
      </c>
      <c r="D132" s="9">
        <f t="shared" si="37"/>
        <v>138</v>
      </c>
      <c r="E132" s="9">
        <v>138</v>
      </c>
      <c r="F132" s="9">
        <v>0</v>
      </c>
      <c r="G132" s="9">
        <v>0</v>
      </c>
      <c r="H132" s="9">
        <v>0</v>
      </c>
      <c r="I132" s="9">
        <v>0</v>
      </c>
      <c r="J132" s="9">
        <v>0</v>
      </c>
      <c r="K132" s="7" t="s">
        <v>17</v>
      </c>
    </row>
    <row r="133" spans="1:11" ht="15.75" x14ac:dyDescent="0.25">
      <c r="A133" s="11">
        <v>121</v>
      </c>
      <c r="B133" s="8" t="s">
        <v>19</v>
      </c>
      <c r="C133" s="7" t="s">
        <v>17</v>
      </c>
      <c r="D133" s="9">
        <f t="shared" si="37"/>
        <v>3634</v>
      </c>
      <c r="E133" s="9">
        <v>3634</v>
      </c>
      <c r="F133" s="9">
        <v>0</v>
      </c>
      <c r="G133" s="9">
        <v>0</v>
      </c>
      <c r="H133" s="9">
        <v>0</v>
      </c>
      <c r="I133" s="9">
        <v>0</v>
      </c>
      <c r="J133" s="9">
        <v>0</v>
      </c>
      <c r="K133" s="7" t="s">
        <v>17</v>
      </c>
    </row>
    <row r="134" spans="1:11" ht="157.5" x14ac:dyDescent="0.25">
      <c r="A134" s="11">
        <v>122</v>
      </c>
      <c r="B134" s="8" t="s">
        <v>95</v>
      </c>
      <c r="C134" s="7" t="s">
        <v>23</v>
      </c>
      <c r="D134" s="9">
        <f t="shared" si="37"/>
        <v>17330.8</v>
      </c>
      <c r="E134" s="9">
        <v>0</v>
      </c>
      <c r="F134" s="9">
        <v>17330.8</v>
      </c>
      <c r="G134" s="9">
        <f t="shared" ref="G134:J134" si="46">G135</f>
        <v>0</v>
      </c>
      <c r="H134" s="9">
        <f t="shared" si="46"/>
        <v>0</v>
      </c>
      <c r="I134" s="9">
        <f t="shared" si="46"/>
        <v>0</v>
      </c>
      <c r="J134" s="9">
        <f t="shared" si="46"/>
        <v>0</v>
      </c>
      <c r="K134" s="10" t="s">
        <v>17</v>
      </c>
    </row>
    <row r="135" spans="1:11" ht="15.75" x14ac:dyDescent="0.25">
      <c r="A135" s="11">
        <v>123</v>
      </c>
      <c r="B135" s="8" t="s">
        <v>96</v>
      </c>
      <c r="C135" s="7" t="s">
        <v>17</v>
      </c>
      <c r="D135" s="9">
        <f t="shared" si="37"/>
        <v>358.2</v>
      </c>
      <c r="E135" s="9">
        <v>0</v>
      </c>
      <c r="F135" s="9">
        <v>358.2</v>
      </c>
      <c r="G135" s="9">
        <v>0</v>
      </c>
      <c r="H135" s="9">
        <v>0</v>
      </c>
      <c r="I135" s="9">
        <v>0</v>
      </c>
      <c r="J135" s="9">
        <v>0</v>
      </c>
      <c r="K135" s="7" t="s">
        <v>17</v>
      </c>
    </row>
    <row r="136" spans="1:11" ht="15.75" x14ac:dyDescent="0.25">
      <c r="A136" s="11">
        <v>124</v>
      </c>
      <c r="B136" s="8" t="s">
        <v>97</v>
      </c>
      <c r="C136" s="7" t="s">
        <v>23</v>
      </c>
      <c r="D136" s="9">
        <f t="shared" si="37"/>
        <v>34.1</v>
      </c>
      <c r="E136" s="9">
        <v>0</v>
      </c>
      <c r="F136" s="9">
        <v>34.1</v>
      </c>
      <c r="G136" s="9">
        <v>0</v>
      </c>
      <c r="H136" s="9">
        <v>0</v>
      </c>
      <c r="I136" s="9">
        <v>0</v>
      </c>
      <c r="J136" s="9">
        <v>0</v>
      </c>
      <c r="K136" s="10" t="s">
        <v>17</v>
      </c>
    </row>
    <row r="137" spans="1:11" ht="15.75" x14ac:dyDescent="0.25">
      <c r="A137" s="11">
        <v>125</v>
      </c>
      <c r="B137" s="8" t="s">
        <v>19</v>
      </c>
      <c r="C137" s="7" t="s">
        <v>23</v>
      </c>
      <c r="D137" s="9">
        <f t="shared" si="37"/>
        <v>562.4</v>
      </c>
      <c r="E137" s="9">
        <v>0</v>
      </c>
      <c r="F137" s="9">
        <v>562.4</v>
      </c>
      <c r="G137" s="9">
        <f t="shared" ref="G137:J137" si="47">G138</f>
        <v>0</v>
      </c>
      <c r="H137" s="9">
        <f t="shared" si="47"/>
        <v>0</v>
      </c>
      <c r="I137" s="9">
        <f t="shared" si="47"/>
        <v>0</v>
      </c>
      <c r="J137" s="9">
        <f t="shared" si="47"/>
        <v>0</v>
      </c>
      <c r="K137" s="10" t="s">
        <v>17</v>
      </c>
    </row>
    <row r="138" spans="1:11" ht="15.75" x14ac:dyDescent="0.25">
      <c r="A138" s="11">
        <v>126</v>
      </c>
      <c r="B138" s="8" t="s">
        <v>18</v>
      </c>
      <c r="C138" s="7" t="s">
        <v>17</v>
      </c>
      <c r="D138" s="9">
        <f t="shared" si="37"/>
        <v>17723.099999999999</v>
      </c>
      <c r="E138" s="9">
        <v>0</v>
      </c>
      <c r="F138" s="9">
        <v>17723.099999999999</v>
      </c>
      <c r="G138" s="9">
        <v>0</v>
      </c>
      <c r="H138" s="9">
        <v>0</v>
      </c>
      <c r="I138" s="9">
        <v>0</v>
      </c>
      <c r="J138" s="9">
        <v>0</v>
      </c>
      <c r="K138" s="7" t="s">
        <v>17</v>
      </c>
    </row>
    <row r="139" spans="1:11" ht="110.25" x14ac:dyDescent="0.25">
      <c r="A139" s="11">
        <v>127</v>
      </c>
      <c r="B139" s="8" t="s">
        <v>98</v>
      </c>
      <c r="C139" s="7" t="s">
        <v>17</v>
      </c>
      <c r="D139" s="9">
        <f>SUM(E139:J139)</f>
        <v>0</v>
      </c>
      <c r="E139" s="9">
        <v>0</v>
      </c>
      <c r="F139" s="9">
        <v>0</v>
      </c>
      <c r="G139" s="9">
        <v>0</v>
      </c>
      <c r="H139" s="9">
        <v>0</v>
      </c>
      <c r="I139" s="9">
        <v>0</v>
      </c>
      <c r="J139" s="9">
        <v>0</v>
      </c>
      <c r="K139" s="7" t="s">
        <v>17</v>
      </c>
    </row>
    <row r="140" spans="1:11" ht="15.75" x14ac:dyDescent="0.25">
      <c r="A140" s="11">
        <v>128</v>
      </c>
      <c r="B140" s="8" t="s">
        <v>96</v>
      </c>
      <c r="C140" s="7" t="s">
        <v>17</v>
      </c>
      <c r="D140" s="9">
        <f>SUM(E140:J140)</f>
        <v>0</v>
      </c>
      <c r="E140" s="9">
        <v>0</v>
      </c>
      <c r="F140" s="9">
        <v>0</v>
      </c>
      <c r="G140" s="9">
        <v>0</v>
      </c>
      <c r="H140" s="9">
        <v>0</v>
      </c>
      <c r="I140" s="9">
        <v>0</v>
      </c>
      <c r="J140" s="9">
        <v>0</v>
      </c>
      <c r="K140" s="7" t="s">
        <v>17</v>
      </c>
    </row>
    <row r="141" spans="1:11" ht="15.75" x14ac:dyDescent="0.25">
      <c r="A141" s="11">
        <v>129</v>
      </c>
      <c r="B141" s="8" t="s">
        <v>97</v>
      </c>
      <c r="C141" s="7" t="s">
        <v>23</v>
      </c>
      <c r="D141" s="9">
        <f>SUM(E141:J141)</f>
        <v>0</v>
      </c>
      <c r="E141" s="9">
        <f>SUM(E142:E143)</f>
        <v>0</v>
      </c>
      <c r="F141" s="9">
        <f t="shared" ref="F141:I141" si="48">SUM(F142:F143)</f>
        <v>0</v>
      </c>
      <c r="G141" s="9">
        <f t="shared" si="48"/>
        <v>0</v>
      </c>
      <c r="H141" s="9">
        <f t="shared" si="48"/>
        <v>0</v>
      </c>
      <c r="I141" s="9">
        <f t="shared" si="48"/>
        <v>0</v>
      </c>
      <c r="J141" s="9">
        <v>0</v>
      </c>
      <c r="K141" s="10" t="s">
        <v>17</v>
      </c>
    </row>
    <row r="142" spans="1:11" ht="15.75" x14ac:dyDescent="0.25">
      <c r="A142" s="11">
        <v>130</v>
      </c>
      <c r="B142" s="8" t="s">
        <v>18</v>
      </c>
      <c r="C142" s="7" t="s">
        <v>17</v>
      </c>
      <c r="D142" s="9">
        <f t="shared" si="37"/>
        <v>0</v>
      </c>
      <c r="E142" s="9">
        <v>0</v>
      </c>
      <c r="F142" s="9">
        <v>0</v>
      </c>
      <c r="G142" s="9">
        <v>0</v>
      </c>
      <c r="H142" s="9">
        <v>0</v>
      </c>
      <c r="I142" s="9">
        <v>0</v>
      </c>
      <c r="J142" s="9">
        <v>0</v>
      </c>
      <c r="K142" s="7" t="s">
        <v>17</v>
      </c>
    </row>
    <row r="143" spans="1:11" ht="15.75" x14ac:dyDescent="0.25">
      <c r="A143" s="11">
        <v>131</v>
      </c>
      <c r="B143" s="8" t="s">
        <v>19</v>
      </c>
      <c r="C143" s="7" t="s">
        <v>17</v>
      </c>
      <c r="D143" s="9">
        <f t="shared" si="37"/>
        <v>0</v>
      </c>
      <c r="E143" s="9">
        <v>0</v>
      </c>
      <c r="F143" s="9">
        <v>0</v>
      </c>
      <c r="G143" s="9">
        <v>0</v>
      </c>
      <c r="H143" s="9">
        <v>0</v>
      </c>
      <c r="I143" s="9">
        <v>0</v>
      </c>
      <c r="J143" s="9">
        <v>0</v>
      </c>
      <c r="K143" s="7" t="s">
        <v>17</v>
      </c>
    </row>
    <row r="144" spans="1:11" ht="126" x14ac:dyDescent="0.25">
      <c r="A144" s="11">
        <v>132</v>
      </c>
      <c r="B144" s="12" t="s">
        <v>99</v>
      </c>
      <c r="C144" s="7" t="s">
        <v>17</v>
      </c>
      <c r="D144" s="9">
        <f t="shared" si="37"/>
        <v>3236.1</v>
      </c>
      <c r="E144" s="9">
        <v>3236.1</v>
      </c>
      <c r="F144" s="9">
        <v>0</v>
      </c>
      <c r="G144" s="9">
        <v>0</v>
      </c>
      <c r="H144" s="9">
        <v>0</v>
      </c>
      <c r="I144" s="9">
        <v>0</v>
      </c>
      <c r="J144" s="9">
        <v>0</v>
      </c>
      <c r="K144" s="10" t="s">
        <v>163</v>
      </c>
    </row>
    <row r="145" spans="1:11" ht="141.75" x14ac:dyDescent="0.25">
      <c r="A145" s="11">
        <v>133</v>
      </c>
      <c r="B145" s="8" t="s">
        <v>100</v>
      </c>
      <c r="C145" s="7" t="s">
        <v>17</v>
      </c>
      <c r="D145" s="9">
        <f t="shared" si="37"/>
        <v>670</v>
      </c>
      <c r="E145" s="9">
        <v>670</v>
      </c>
      <c r="F145" s="9">
        <v>0</v>
      </c>
      <c r="G145" s="9">
        <v>0</v>
      </c>
      <c r="H145" s="9">
        <v>0</v>
      </c>
      <c r="I145" s="9">
        <v>0</v>
      </c>
      <c r="J145" s="9">
        <v>0</v>
      </c>
      <c r="K145" s="7" t="s">
        <v>17</v>
      </c>
    </row>
    <row r="146" spans="1:11" ht="63" x14ac:dyDescent="0.25">
      <c r="A146" s="11">
        <v>134</v>
      </c>
      <c r="B146" s="8" t="s">
        <v>101</v>
      </c>
      <c r="C146" s="7" t="s">
        <v>17</v>
      </c>
      <c r="D146" s="9">
        <f t="shared" si="37"/>
        <v>2000</v>
      </c>
      <c r="E146" s="9">
        <v>2000</v>
      </c>
      <c r="F146" s="9">
        <v>0</v>
      </c>
      <c r="G146" s="9">
        <v>0</v>
      </c>
      <c r="H146" s="9">
        <v>0</v>
      </c>
      <c r="I146" s="9">
        <v>0</v>
      </c>
      <c r="J146" s="9">
        <v>0</v>
      </c>
      <c r="K146" s="7" t="s">
        <v>17</v>
      </c>
    </row>
    <row r="147" spans="1:11" ht="94.5" x14ac:dyDescent="0.25">
      <c r="A147" s="11">
        <v>135</v>
      </c>
      <c r="B147" s="8" t="s">
        <v>102</v>
      </c>
      <c r="C147" s="7" t="s">
        <v>17</v>
      </c>
      <c r="D147" s="9">
        <f t="shared" si="37"/>
        <v>28.8</v>
      </c>
      <c r="E147" s="9">
        <v>28.8</v>
      </c>
      <c r="F147" s="9">
        <v>0</v>
      </c>
      <c r="G147" s="9">
        <v>0</v>
      </c>
      <c r="H147" s="9">
        <v>0</v>
      </c>
      <c r="I147" s="9">
        <v>0</v>
      </c>
      <c r="J147" s="9">
        <v>0</v>
      </c>
      <c r="K147" s="7" t="s">
        <v>17</v>
      </c>
    </row>
    <row r="148" spans="1:11" ht="78.75" x14ac:dyDescent="0.25">
      <c r="A148" s="11">
        <v>136</v>
      </c>
      <c r="B148" s="8" t="s">
        <v>103</v>
      </c>
      <c r="C148" s="7" t="s">
        <v>17</v>
      </c>
      <c r="D148" s="9">
        <f t="shared" si="37"/>
        <v>537.29999999999995</v>
      </c>
      <c r="E148" s="9">
        <v>537.29999999999995</v>
      </c>
      <c r="F148" s="9">
        <v>0</v>
      </c>
      <c r="G148" s="9">
        <v>0</v>
      </c>
      <c r="H148" s="9">
        <v>0</v>
      </c>
      <c r="I148" s="9">
        <v>0</v>
      </c>
      <c r="J148" s="9">
        <v>0</v>
      </c>
      <c r="K148" s="7" t="s">
        <v>17</v>
      </c>
    </row>
    <row r="149" spans="1:11" ht="63" x14ac:dyDescent="0.25">
      <c r="A149" s="11">
        <v>137</v>
      </c>
      <c r="B149" s="12" t="s">
        <v>104</v>
      </c>
      <c r="C149" s="7" t="s">
        <v>17</v>
      </c>
      <c r="D149" s="9">
        <f t="shared" si="37"/>
        <v>3075.6000000000004</v>
      </c>
      <c r="E149" s="9">
        <v>1656.2</v>
      </c>
      <c r="F149" s="9">
        <v>1419.4</v>
      </c>
      <c r="G149" s="9">
        <v>0</v>
      </c>
      <c r="H149" s="9">
        <v>0</v>
      </c>
      <c r="I149" s="9">
        <v>0</v>
      </c>
      <c r="J149" s="9">
        <v>0</v>
      </c>
      <c r="K149" s="7" t="s">
        <v>17</v>
      </c>
    </row>
    <row r="150" spans="1:11" ht="157.5" x14ac:dyDescent="0.25">
      <c r="A150" s="11">
        <v>138</v>
      </c>
      <c r="B150" s="8" t="s">
        <v>105</v>
      </c>
      <c r="C150" s="7" t="s">
        <v>17</v>
      </c>
      <c r="D150" s="9">
        <f t="shared" si="37"/>
        <v>1100</v>
      </c>
      <c r="E150" s="9">
        <v>1100</v>
      </c>
      <c r="F150" s="9">
        <v>0</v>
      </c>
      <c r="G150" s="9">
        <v>0</v>
      </c>
      <c r="H150" s="9">
        <v>0</v>
      </c>
      <c r="I150" s="9">
        <v>0</v>
      </c>
      <c r="J150" s="9">
        <v>0</v>
      </c>
      <c r="K150" s="7" t="s">
        <v>17</v>
      </c>
    </row>
    <row r="151" spans="1:11" ht="173.25" x14ac:dyDescent="0.25">
      <c r="A151" s="11">
        <v>139</v>
      </c>
      <c r="B151" s="8" t="s">
        <v>106</v>
      </c>
      <c r="C151" s="7" t="s">
        <v>17</v>
      </c>
      <c r="D151" s="9">
        <f t="shared" si="37"/>
        <v>1019.4</v>
      </c>
      <c r="E151" s="9">
        <v>300</v>
      </c>
      <c r="F151" s="9">
        <v>719.4</v>
      </c>
      <c r="G151" s="9">
        <v>0</v>
      </c>
      <c r="H151" s="9">
        <v>0</v>
      </c>
      <c r="I151" s="9">
        <v>0</v>
      </c>
      <c r="J151" s="9">
        <v>0</v>
      </c>
      <c r="K151" s="7" t="s">
        <v>17</v>
      </c>
    </row>
    <row r="152" spans="1:11" ht="126" x14ac:dyDescent="0.25">
      <c r="A152" s="11">
        <v>140</v>
      </c>
      <c r="B152" s="8" t="s">
        <v>107</v>
      </c>
      <c r="C152" s="7" t="s">
        <v>17</v>
      </c>
      <c r="D152" s="9">
        <f t="shared" si="37"/>
        <v>200</v>
      </c>
      <c r="E152" s="9">
        <v>200</v>
      </c>
      <c r="F152" s="9">
        <v>0</v>
      </c>
      <c r="G152" s="9">
        <v>0</v>
      </c>
      <c r="H152" s="9">
        <v>0</v>
      </c>
      <c r="I152" s="9">
        <v>0</v>
      </c>
      <c r="J152" s="9">
        <v>0</v>
      </c>
      <c r="K152" s="7" t="s">
        <v>17</v>
      </c>
    </row>
    <row r="153" spans="1:11" ht="173.25" x14ac:dyDescent="0.25">
      <c r="A153" s="11">
        <v>141</v>
      </c>
      <c r="B153" s="8" t="s">
        <v>108</v>
      </c>
      <c r="C153" s="7" t="s">
        <v>17</v>
      </c>
      <c r="D153" s="9">
        <f t="shared" si="37"/>
        <v>56.2</v>
      </c>
      <c r="E153" s="9">
        <v>56.2</v>
      </c>
      <c r="F153" s="9">
        <v>0</v>
      </c>
      <c r="G153" s="9">
        <v>0</v>
      </c>
      <c r="H153" s="9">
        <v>0</v>
      </c>
      <c r="I153" s="9">
        <v>0</v>
      </c>
      <c r="J153" s="9">
        <v>0</v>
      </c>
      <c r="K153" s="7" t="s">
        <v>17</v>
      </c>
    </row>
    <row r="154" spans="1:11" ht="141.75" x14ac:dyDescent="0.25">
      <c r="A154" s="11">
        <v>142</v>
      </c>
      <c r="B154" s="8" t="s">
        <v>109</v>
      </c>
      <c r="C154" s="7" t="s">
        <v>17</v>
      </c>
      <c r="D154" s="9">
        <f t="shared" si="37"/>
        <v>700</v>
      </c>
      <c r="E154" s="9">
        <v>0</v>
      </c>
      <c r="F154" s="9">
        <v>700</v>
      </c>
      <c r="G154" s="9">
        <v>0</v>
      </c>
      <c r="H154" s="9">
        <v>0</v>
      </c>
      <c r="I154" s="9">
        <v>0</v>
      </c>
      <c r="J154" s="9">
        <v>0</v>
      </c>
      <c r="K154" s="7" t="s">
        <v>17</v>
      </c>
    </row>
    <row r="155" spans="1:11" ht="15.75" x14ac:dyDescent="0.25">
      <c r="A155" s="11">
        <v>143</v>
      </c>
      <c r="B155" s="19" t="s">
        <v>111</v>
      </c>
      <c r="C155" s="20"/>
      <c r="D155" s="20"/>
      <c r="E155" s="20"/>
      <c r="F155" s="20"/>
      <c r="G155" s="20"/>
      <c r="H155" s="20"/>
      <c r="I155" s="20"/>
      <c r="J155" s="20"/>
      <c r="K155" s="21"/>
    </row>
    <row r="156" spans="1:11" ht="31.5" x14ac:dyDescent="0.25">
      <c r="A156" s="11">
        <v>144</v>
      </c>
      <c r="B156" s="8" t="s">
        <v>112</v>
      </c>
      <c r="C156" s="7" t="s">
        <v>17</v>
      </c>
      <c r="D156" s="9">
        <f>SUM(E156:J156)</f>
        <v>2121.1999999999998</v>
      </c>
      <c r="E156" s="9">
        <f>E157</f>
        <v>358</v>
      </c>
      <c r="F156" s="9">
        <f t="shared" ref="F156:J156" si="49">F157</f>
        <v>339</v>
      </c>
      <c r="G156" s="9">
        <f t="shared" si="49"/>
        <v>339</v>
      </c>
      <c r="H156" s="9">
        <f t="shared" si="49"/>
        <v>339</v>
      </c>
      <c r="I156" s="9">
        <f t="shared" si="49"/>
        <v>373.1</v>
      </c>
      <c r="J156" s="9">
        <f t="shared" si="49"/>
        <v>373.1</v>
      </c>
      <c r="K156" s="7" t="s">
        <v>17</v>
      </c>
    </row>
    <row r="157" spans="1:11" ht="15.75" x14ac:dyDescent="0.25">
      <c r="A157" s="11">
        <v>145</v>
      </c>
      <c r="B157" s="8" t="s">
        <v>19</v>
      </c>
      <c r="C157" s="7" t="s">
        <v>17</v>
      </c>
      <c r="D157" s="9">
        <f t="shared" ref="D157:D160" si="50">SUM(E157:J157)</f>
        <v>2121.1999999999998</v>
      </c>
      <c r="E157" s="9">
        <f>E160</f>
        <v>358</v>
      </c>
      <c r="F157" s="9">
        <f t="shared" ref="F157:J157" si="51">F160</f>
        <v>339</v>
      </c>
      <c r="G157" s="9">
        <f t="shared" si="51"/>
        <v>339</v>
      </c>
      <c r="H157" s="9">
        <f t="shared" si="51"/>
        <v>339</v>
      </c>
      <c r="I157" s="9">
        <f t="shared" si="51"/>
        <v>373.1</v>
      </c>
      <c r="J157" s="9">
        <f t="shared" si="51"/>
        <v>373.1</v>
      </c>
      <c r="K157" s="7" t="s">
        <v>17</v>
      </c>
    </row>
    <row r="158" spans="1:11" ht="110.25" x14ac:dyDescent="0.25">
      <c r="A158" s="11">
        <v>146</v>
      </c>
      <c r="B158" s="8" t="s">
        <v>22</v>
      </c>
      <c r="C158" s="7" t="s">
        <v>17</v>
      </c>
      <c r="D158" s="9">
        <f t="shared" si="50"/>
        <v>2121.1999999999998</v>
      </c>
      <c r="E158" s="9">
        <f>E159</f>
        <v>358</v>
      </c>
      <c r="F158" s="9">
        <f t="shared" ref="F158:J158" si="52">F159</f>
        <v>339</v>
      </c>
      <c r="G158" s="9">
        <f t="shared" si="52"/>
        <v>339</v>
      </c>
      <c r="H158" s="9">
        <f t="shared" si="52"/>
        <v>339</v>
      </c>
      <c r="I158" s="9">
        <f t="shared" si="52"/>
        <v>373.1</v>
      </c>
      <c r="J158" s="9">
        <f t="shared" si="52"/>
        <v>373.1</v>
      </c>
      <c r="K158" s="7" t="s">
        <v>17</v>
      </c>
    </row>
    <row r="159" spans="1:11" ht="15.75" x14ac:dyDescent="0.25">
      <c r="A159" s="11">
        <v>147</v>
      </c>
      <c r="B159" s="8" t="s">
        <v>19</v>
      </c>
      <c r="C159" s="7" t="s">
        <v>17</v>
      </c>
      <c r="D159" s="9">
        <f t="shared" si="50"/>
        <v>2121.1999999999998</v>
      </c>
      <c r="E159" s="9">
        <f>E157</f>
        <v>358</v>
      </c>
      <c r="F159" s="9">
        <f t="shared" ref="F159:J159" si="53">F157</f>
        <v>339</v>
      </c>
      <c r="G159" s="9">
        <f t="shared" si="53"/>
        <v>339</v>
      </c>
      <c r="H159" s="9">
        <f t="shared" si="53"/>
        <v>339</v>
      </c>
      <c r="I159" s="9">
        <f t="shared" si="53"/>
        <v>373.1</v>
      </c>
      <c r="J159" s="9">
        <f t="shared" si="53"/>
        <v>373.1</v>
      </c>
      <c r="K159" s="7" t="s">
        <v>17</v>
      </c>
    </row>
    <row r="160" spans="1:11" ht="141.75" x14ac:dyDescent="0.25">
      <c r="A160" s="11">
        <v>148</v>
      </c>
      <c r="B160" s="12" t="s">
        <v>113</v>
      </c>
      <c r="C160" s="7" t="s">
        <v>23</v>
      </c>
      <c r="D160" s="9">
        <f t="shared" si="50"/>
        <v>2121.1999999999998</v>
      </c>
      <c r="E160" s="9">
        <v>358</v>
      </c>
      <c r="F160" s="9">
        <v>339</v>
      </c>
      <c r="G160" s="9">
        <v>339</v>
      </c>
      <c r="H160" s="9">
        <v>339</v>
      </c>
      <c r="I160" s="9">
        <v>373.1</v>
      </c>
      <c r="J160" s="9">
        <v>373.1</v>
      </c>
      <c r="K160" s="10" t="s">
        <v>164</v>
      </c>
    </row>
    <row r="161" spans="1:11" ht="15.75" x14ac:dyDescent="0.25">
      <c r="A161" s="11">
        <v>149</v>
      </c>
      <c r="B161" s="18" t="s">
        <v>114</v>
      </c>
      <c r="C161" s="18"/>
      <c r="D161" s="18"/>
      <c r="E161" s="18"/>
      <c r="F161" s="18"/>
      <c r="G161" s="18"/>
      <c r="H161" s="18"/>
      <c r="I161" s="18"/>
      <c r="J161" s="18"/>
      <c r="K161" s="18"/>
    </row>
    <row r="162" spans="1:11" ht="31.5" x14ac:dyDescent="0.25">
      <c r="A162" s="11">
        <v>150</v>
      </c>
      <c r="B162" s="8" t="s">
        <v>115</v>
      </c>
      <c r="C162" s="7" t="s">
        <v>17</v>
      </c>
      <c r="D162" s="9">
        <f t="shared" ref="D162:D167" si="54">SUM(E162:J162)</f>
        <v>63549.599999999999</v>
      </c>
      <c r="E162" s="9">
        <f>E163+E164</f>
        <v>11883.6</v>
      </c>
      <c r="F162" s="9">
        <f t="shared" ref="F162:J162" si="55">F163+F164</f>
        <v>18320</v>
      </c>
      <c r="G162" s="9">
        <f t="shared" si="55"/>
        <v>16377.5</v>
      </c>
      <c r="H162" s="9">
        <f t="shared" si="55"/>
        <v>11576.300000000001</v>
      </c>
      <c r="I162" s="9">
        <f t="shared" si="55"/>
        <v>2696.1000000000004</v>
      </c>
      <c r="J162" s="9">
        <f t="shared" si="55"/>
        <v>2696.1000000000004</v>
      </c>
      <c r="K162" s="7" t="s">
        <v>17</v>
      </c>
    </row>
    <row r="163" spans="1:11" ht="15.75" x14ac:dyDescent="0.25">
      <c r="A163" s="11">
        <v>151</v>
      </c>
      <c r="B163" s="8" t="s">
        <v>19</v>
      </c>
      <c r="C163" s="7" t="s">
        <v>17</v>
      </c>
      <c r="D163" s="9">
        <f t="shared" si="54"/>
        <v>61145.8</v>
      </c>
      <c r="E163" s="9">
        <f>E166</f>
        <v>11313.4</v>
      </c>
      <c r="F163" s="9">
        <f t="shared" ref="F163:J163" si="56">F166</f>
        <v>17958.7</v>
      </c>
      <c r="G163" s="9">
        <f t="shared" si="56"/>
        <v>16018.5</v>
      </c>
      <c r="H163" s="9">
        <f t="shared" si="56"/>
        <v>11219.6</v>
      </c>
      <c r="I163" s="9">
        <f t="shared" si="56"/>
        <v>2317.8000000000002</v>
      </c>
      <c r="J163" s="9">
        <f t="shared" si="56"/>
        <v>2317.8000000000002</v>
      </c>
      <c r="K163" s="7" t="s">
        <v>17</v>
      </c>
    </row>
    <row r="164" spans="1:11" ht="15.75" x14ac:dyDescent="0.25">
      <c r="A164" s="11">
        <v>152</v>
      </c>
      <c r="B164" s="8" t="s">
        <v>18</v>
      </c>
      <c r="C164" s="7"/>
      <c r="D164" s="9">
        <f t="shared" si="54"/>
        <v>2403.8000000000002</v>
      </c>
      <c r="E164" s="9">
        <f>E167</f>
        <v>570.20000000000005</v>
      </c>
      <c r="F164" s="9">
        <f t="shared" ref="F164:J164" si="57">F167</f>
        <v>361.3</v>
      </c>
      <c r="G164" s="9">
        <f t="shared" si="57"/>
        <v>359</v>
      </c>
      <c r="H164" s="9">
        <f t="shared" si="57"/>
        <v>356.7</v>
      </c>
      <c r="I164" s="9">
        <f t="shared" si="57"/>
        <v>378.3</v>
      </c>
      <c r="J164" s="9">
        <f t="shared" si="57"/>
        <v>378.3</v>
      </c>
      <c r="K164" s="7"/>
    </row>
    <row r="165" spans="1:11" ht="110.25" x14ac:dyDescent="0.25">
      <c r="A165" s="11">
        <v>153</v>
      </c>
      <c r="B165" s="8" t="s">
        <v>22</v>
      </c>
      <c r="C165" s="7" t="s">
        <v>17</v>
      </c>
      <c r="D165" s="9">
        <f t="shared" si="54"/>
        <v>63549.599999999999</v>
      </c>
      <c r="E165" s="9">
        <f>E162</f>
        <v>11883.6</v>
      </c>
      <c r="F165" s="9">
        <f t="shared" ref="F165:J165" si="58">F162</f>
        <v>18320</v>
      </c>
      <c r="G165" s="9">
        <f t="shared" si="58"/>
        <v>16377.5</v>
      </c>
      <c r="H165" s="9">
        <f t="shared" si="58"/>
        <v>11576.300000000001</v>
      </c>
      <c r="I165" s="9">
        <f t="shared" si="58"/>
        <v>2696.1000000000004</v>
      </c>
      <c r="J165" s="9">
        <f t="shared" si="58"/>
        <v>2696.1000000000004</v>
      </c>
      <c r="K165" s="7" t="s">
        <v>17</v>
      </c>
    </row>
    <row r="166" spans="1:11" ht="15.75" x14ac:dyDescent="0.25">
      <c r="A166" s="11">
        <v>154</v>
      </c>
      <c r="B166" s="8" t="s">
        <v>19</v>
      </c>
      <c r="C166" s="7" t="s">
        <v>17</v>
      </c>
      <c r="D166" s="9">
        <f t="shared" si="54"/>
        <v>61145.8</v>
      </c>
      <c r="E166" s="9">
        <f>E168+E171+E173+E186</f>
        <v>11313.4</v>
      </c>
      <c r="F166" s="9">
        <f t="shared" ref="F166:J166" si="59">F168+F171+F173+F186</f>
        <v>17958.7</v>
      </c>
      <c r="G166" s="9">
        <f t="shared" si="59"/>
        <v>16018.5</v>
      </c>
      <c r="H166" s="9">
        <f t="shared" si="59"/>
        <v>11219.6</v>
      </c>
      <c r="I166" s="9">
        <f t="shared" si="59"/>
        <v>2317.8000000000002</v>
      </c>
      <c r="J166" s="9">
        <f t="shared" si="59"/>
        <v>2317.8000000000002</v>
      </c>
      <c r="K166" s="7" t="s">
        <v>17</v>
      </c>
    </row>
    <row r="167" spans="1:11" ht="15.75" x14ac:dyDescent="0.25">
      <c r="A167" s="11">
        <v>155</v>
      </c>
      <c r="B167" s="8" t="s">
        <v>18</v>
      </c>
      <c r="C167" s="11"/>
      <c r="D167" s="9">
        <f t="shared" si="54"/>
        <v>2403.8000000000002</v>
      </c>
      <c r="E167" s="9">
        <f>E187</f>
        <v>570.20000000000005</v>
      </c>
      <c r="F167" s="9">
        <f t="shared" ref="F167:J167" si="60">F187</f>
        <v>361.3</v>
      </c>
      <c r="G167" s="9">
        <f t="shared" si="60"/>
        <v>359</v>
      </c>
      <c r="H167" s="9">
        <f t="shared" si="60"/>
        <v>356.7</v>
      </c>
      <c r="I167" s="9">
        <f t="shared" si="60"/>
        <v>378.3</v>
      </c>
      <c r="J167" s="9">
        <f t="shared" si="60"/>
        <v>378.3</v>
      </c>
      <c r="K167" s="11"/>
    </row>
    <row r="168" spans="1:11" ht="110.25" x14ac:dyDescent="0.25">
      <c r="A168" s="11">
        <v>156</v>
      </c>
      <c r="B168" s="12" t="s">
        <v>116</v>
      </c>
      <c r="C168" s="7" t="s">
        <v>17</v>
      </c>
      <c r="D168" s="9">
        <f>SUM(E168:J168)</f>
        <v>23668.300000000003</v>
      </c>
      <c r="E168" s="9">
        <v>7222.1</v>
      </c>
      <c r="F168" s="9">
        <v>6485.6</v>
      </c>
      <c r="G168" s="9">
        <v>1609.6</v>
      </c>
      <c r="H168" s="9">
        <v>6085</v>
      </c>
      <c r="I168" s="9">
        <v>1133</v>
      </c>
      <c r="J168" s="9">
        <v>1133</v>
      </c>
      <c r="K168" s="10" t="s">
        <v>165</v>
      </c>
    </row>
    <row r="169" spans="1:11" ht="208.5" customHeight="1" x14ac:dyDescent="0.25">
      <c r="A169" s="11">
        <v>157</v>
      </c>
      <c r="B169" s="8" t="s">
        <v>117</v>
      </c>
      <c r="C169" s="7" t="s">
        <v>17</v>
      </c>
      <c r="D169" s="9">
        <f t="shared" ref="D169:D182" si="61">SUM(E169:J169)</f>
        <v>10939.400000000001</v>
      </c>
      <c r="E169" s="9">
        <v>3940.9</v>
      </c>
      <c r="F169" s="9">
        <v>3202.5</v>
      </c>
      <c r="G169" s="9">
        <v>252.6</v>
      </c>
      <c r="H169" s="9">
        <v>2816</v>
      </c>
      <c r="I169" s="9">
        <v>363.7</v>
      </c>
      <c r="J169" s="9">
        <v>363.7</v>
      </c>
      <c r="K169" s="7" t="s">
        <v>17</v>
      </c>
    </row>
    <row r="170" spans="1:11" ht="378" x14ac:dyDescent="0.25">
      <c r="A170" s="11">
        <v>158</v>
      </c>
      <c r="B170" s="8" t="s">
        <v>118</v>
      </c>
      <c r="C170" s="7" t="s">
        <v>17</v>
      </c>
      <c r="D170" s="9">
        <f t="shared" si="61"/>
        <v>14640.899999999998</v>
      </c>
      <c r="E170" s="9">
        <v>3281.2</v>
      </c>
      <c r="F170" s="9">
        <v>3283.1</v>
      </c>
      <c r="G170" s="9">
        <v>3269</v>
      </c>
      <c r="H170" s="9">
        <v>3269</v>
      </c>
      <c r="I170" s="9">
        <v>769.3</v>
      </c>
      <c r="J170" s="9">
        <v>769.3</v>
      </c>
      <c r="K170" s="7" t="s">
        <v>17</v>
      </c>
    </row>
    <row r="171" spans="1:11" ht="78.75" x14ac:dyDescent="0.25">
      <c r="A171" s="11">
        <v>159</v>
      </c>
      <c r="B171" s="12" t="s">
        <v>119</v>
      </c>
      <c r="C171" s="7" t="s">
        <v>17</v>
      </c>
      <c r="D171" s="9">
        <f t="shared" si="61"/>
        <v>3622.3</v>
      </c>
      <c r="E171" s="9">
        <v>530.20000000000005</v>
      </c>
      <c r="F171" s="9">
        <v>962.2</v>
      </c>
      <c r="G171" s="9">
        <v>196.8</v>
      </c>
      <c r="H171" s="9">
        <v>1073.3</v>
      </c>
      <c r="I171" s="9">
        <v>429.9</v>
      </c>
      <c r="J171" s="9">
        <v>429.9</v>
      </c>
      <c r="K171" s="10" t="s">
        <v>166</v>
      </c>
    </row>
    <row r="172" spans="1:11" ht="201" customHeight="1" x14ac:dyDescent="0.25">
      <c r="A172" s="11">
        <v>160</v>
      </c>
      <c r="B172" s="14" t="s">
        <v>120</v>
      </c>
      <c r="C172" s="7" t="s">
        <v>17</v>
      </c>
      <c r="D172" s="9">
        <f t="shared" si="61"/>
        <v>3622.3</v>
      </c>
      <c r="E172" s="9">
        <v>530.20000000000005</v>
      </c>
      <c r="F172" s="9">
        <v>962.2</v>
      </c>
      <c r="G172" s="9">
        <v>196.8</v>
      </c>
      <c r="H172" s="9">
        <v>1073.3</v>
      </c>
      <c r="I172" s="9">
        <v>429.9</v>
      </c>
      <c r="J172" s="9">
        <v>429.9</v>
      </c>
      <c r="K172" s="7" t="s">
        <v>17</v>
      </c>
    </row>
    <row r="173" spans="1:11" ht="117" customHeight="1" x14ac:dyDescent="0.25">
      <c r="A173" s="11">
        <v>161</v>
      </c>
      <c r="B173" s="12" t="s">
        <v>121</v>
      </c>
      <c r="C173" s="7" t="s">
        <v>23</v>
      </c>
      <c r="D173" s="9">
        <f t="shared" si="61"/>
        <v>5147.1000000000004</v>
      </c>
      <c r="E173" s="9">
        <v>717.6</v>
      </c>
      <c r="F173" s="9">
        <v>1151.9000000000001</v>
      </c>
      <c r="G173" s="9">
        <v>878.3</v>
      </c>
      <c r="H173" s="9">
        <v>1272.3</v>
      </c>
      <c r="I173" s="9">
        <v>563.5</v>
      </c>
      <c r="J173" s="9">
        <v>563.5</v>
      </c>
      <c r="K173" s="10" t="s">
        <v>167</v>
      </c>
    </row>
    <row r="174" spans="1:11" ht="330.75" x14ac:dyDescent="0.25">
      <c r="A174" s="11">
        <v>162</v>
      </c>
      <c r="B174" s="14" t="s">
        <v>175</v>
      </c>
      <c r="C174" s="7" t="s">
        <v>23</v>
      </c>
      <c r="D174" s="9">
        <f t="shared" si="61"/>
        <v>5147.1000000000004</v>
      </c>
      <c r="E174" s="9">
        <v>717.6</v>
      </c>
      <c r="F174" s="9">
        <v>1151.9000000000001</v>
      </c>
      <c r="G174" s="9">
        <v>878.3</v>
      </c>
      <c r="H174" s="9">
        <v>1272.3</v>
      </c>
      <c r="I174" s="9">
        <v>563.5</v>
      </c>
      <c r="J174" s="9">
        <v>563.5</v>
      </c>
      <c r="K174" s="10" t="s">
        <v>17</v>
      </c>
    </row>
    <row r="175" spans="1:11" ht="110.25" x14ac:dyDescent="0.25">
      <c r="A175" s="11">
        <v>163</v>
      </c>
      <c r="B175" s="13" t="s">
        <v>122</v>
      </c>
      <c r="C175" s="7" t="s">
        <v>17</v>
      </c>
      <c r="D175" s="9">
        <f t="shared" si="61"/>
        <v>31111.9</v>
      </c>
      <c r="E175" s="9">
        <v>3413.7</v>
      </c>
      <c r="F175" s="9">
        <v>9720.2999999999993</v>
      </c>
      <c r="G175" s="9">
        <v>13692.8</v>
      </c>
      <c r="H175" s="9">
        <v>3145.7</v>
      </c>
      <c r="I175" s="9">
        <v>569.70000000000005</v>
      </c>
      <c r="J175" s="9">
        <v>569.70000000000005</v>
      </c>
      <c r="K175" s="7" t="s">
        <v>168</v>
      </c>
    </row>
    <row r="176" spans="1:11" ht="192" customHeight="1" x14ac:dyDescent="0.25">
      <c r="A176" s="11">
        <v>164</v>
      </c>
      <c r="B176" s="30" t="s">
        <v>123</v>
      </c>
      <c r="C176" s="24" t="s">
        <v>17</v>
      </c>
      <c r="D176" s="26">
        <f t="shared" si="61"/>
        <v>7361.2999999999993</v>
      </c>
      <c r="E176" s="26">
        <v>1954.9</v>
      </c>
      <c r="F176" s="26">
        <v>1804.6</v>
      </c>
      <c r="G176" s="26">
        <v>430</v>
      </c>
      <c r="H176" s="26">
        <v>2789</v>
      </c>
      <c r="I176" s="26">
        <v>191.4</v>
      </c>
      <c r="J176" s="26">
        <v>191.4</v>
      </c>
      <c r="K176" s="28" t="s">
        <v>17</v>
      </c>
    </row>
    <row r="177" spans="1:11" ht="374.25" customHeight="1" x14ac:dyDescent="0.25">
      <c r="A177" s="11">
        <v>165</v>
      </c>
      <c r="B177" s="27"/>
      <c r="C177" s="29"/>
      <c r="D177" s="27"/>
      <c r="E177" s="27"/>
      <c r="F177" s="27"/>
      <c r="G177" s="27"/>
      <c r="H177" s="27"/>
      <c r="I177" s="27"/>
      <c r="J177" s="27"/>
      <c r="K177" s="29"/>
    </row>
    <row r="178" spans="1:11" ht="78.75" x14ac:dyDescent="0.25">
      <c r="A178" s="11">
        <v>166</v>
      </c>
      <c r="B178" s="8" t="s">
        <v>124</v>
      </c>
      <c r="C178" s="7" t="s">
        <v>17</v>
      </c>
      <c r="D178" s="9">
        <f t="shared" si="61"/>
        <v>318</v>
      </c>
      <c r="E178" s="9">
        <v>318</v>
      </c>
      <c r="F178" s="9">
        <v>0</v>
      </c>
      <c r="G178" s="9">
        <v>0</v>
      </c>
      <c r="H178" s="9">
        <v>0</v>
      </c>
      <c r="I178" s="9">
        <v>0</v>
      </c>
      <c r="J178" s="9">
        <v>0</v>
      </c>
      <c r="K178" s="7" t="s">
        <v>17</v>
      </c>
    </row>
    <row r="179" spans="1:11" ht="63" x14ac:dyDescent="0.25">
      <c r="A179" s="11">
        <v>167</v>
      </c>
      <c r="B179" s="8" t="s">
        <v>125</v>
      </c>
      <c r="C179" s="7" t="s">
        <v>17</v>
      </c>
      <c r="D179" s="9">
        <f t="shared" si="61"/>
        <v>300</v>
      </c>
      <c r="E179" s="9">
        <v>300</v>
      </c>
      <c r="F179" s="9">
        <v>0</v>
      </c>
      <c r="G179" s="9">
        <v>0</v>
      </c>
      <c r="H179" s="9">
        <v>0</v>
      </c>
      <c r="I179" s="9">
        <v>0</v>
      </c>
      <c r="J179" s="9">
        <v>0</v>
      </c>
      <c r="K179" s="7" t="s">
        <v>17</v>
      </c>
    </row>
    <row r="180" spans="1:11" ht="31.5" x14ac:dyDescent="0.25">
      <c r="A180" s="11">
        <v>168</v>
      </c>
      <c r="B180" s="8" t="s">
        <v>126</v>
      </c>
      <c r="C180" s="7" t="s">
        <v>23</v>
      </c>
      <c r="D180" s="9">
        <f t="shared" si="61"/>
        <v>121.1</v>
      </c>
      <c r="E180" s="9">
        <v>121.1</v>
      </c>
      <c r="F180" s="9">
        <v>0</v>
      </c>
      <c r="G180" s="9">
        <v>0</v>
      </c>
      <c r="H180" s="9">
        <v>0</v>
      </c>
      <c r="I180" s="9">
        <v>0</v>
      </c>
      <c r="J180" s="9">
        <v>0</v>
      </c>
      <c r="K180" s="10" t="s">
        <v>17</v>
      </c>
    </row>
    <row r="181" spans="1:11" ht="149.25" customHeight="1" x14ac:dyDescent="0.25">
      <c r="A181" s="11">
        <v>169</v>
      </c>
      <c r="B181" s="8" t="s">
        <v>127</v>
      </c>
      <c r="C181" s="7" t="s">
        <v>23</v>
      </c>
      <c r="D181" s="9">
        <f t="shared" si="61"/>
        <v>80</v>
      </c>
      <c r="E181" s="9">
        <v>80</v>
      </c>
      <c r="F181" s="9">
        <f t="shared" ref="F181:J181" si="62">F182</f>
        <v>0</v>
      </c>
      <c r="G181" s="9">
        <f t="shared" si="62"/>
        <v>0</v>
      </c>
      <c r="H181" s="9">
        <f t="shared" si="62"/>
        <v>0</v>
      </c>
      <c r="I181" s="9">
        <f t="shared" si="62"/>
        <v>0</v>
      </c>
      <c r="J181" s="9">
        <f t="shared" si="62"/>
        <v>0</v>
      </c>
      <c r="K181" s="10" t="s">
        <v>17</v>
      </c>
    </row>
    <row r="182" spans="1:11" ht="409.5" x14ac:dyDescent="0.25">
      <c r="A182" s="11">
        <v>170</v>
      </c>
      <c r="B182" s="8" t="s">
        <v>128</v>
      </c>
      <c r="C182" s="7" t="s">
        <v>17</v>
      </c>
      <c r="D182" s="9">
        <f t="shared" si="61"/>
        <v>69.5</v>
      </c>
      <c r="E182" s="9">
        <v>69.5</v>
      </c>
      <c r="F182" s="9">
        <v>0</v>
      </c>
      <c r="G182" s="9">
        <v>0</v>
      </c>
      <c r="H182" s="9">
        <v>0</v>
      </c>
      <c r="I182" s="9">
        <v>0</v>
      </c>
      <c r="J182" s="9">
        <v>0</v>
      </c>
      <c r="K182" s="7" t="s">
        <v>17</v>
      </c>
    </row>
    <row r="183" spans="1:11" ht="63" x14ac:dyDescent="0.25">
      <c r="A183" s="11">
        <v>171</v>
      </c>
      <c r="B183" s="8" t="s">
        <v>174</v>
      </c>
      <c r="C183" s="7" t="s">
        <v>17</v>
      </c>
      <c r="D183" s="9">
        <f>SUM(E183:J183)</f>
        <v>14309.2</v>
      </c>
      <c r="E183" s="9">
        <v>0</v>
      </c>
      <c r="F183" s="9">
        <v>6309.2</v>
      </c>
      <c r="G183" s="9">
        <v>8000</v>
      </c>
      <c r="H183" s="9">
        <v>0</v>
      </c>
      <c r="I183" s="9">
        <v>0</v>
      </c>
      <c r="J183" s="9">
        <v>0</v>
      </c>
      <c r="K183" s="7" t="s">
        <v>17</v>
      </c>
    </row>
    <row r="184" spans="1:11" ht="78.75" x14ac:dyDescent="0.25">
      <c r="A184" s="11">
        <v>172</v>
      </c>
      <c r="B184" s="8" t="s">
        <v>129</v>
      </c>
      <c r="C184" s="7" t="s">
        <v>17</v>
      </c>
      <c r="D184" s="9">
        <f>SUM(E184:J184)</f>
        <v>1175.2</v>
      </c>
      <c r="E184" s="9">
        <v>0</v>
      </c>
      <c r="F184" s="9">
        <v>1175.2</v>
      </c>
      <c r="G184" s="9">
        <v>0</v>
      </c>
      <c r="H184" s="9">
        <v>0</v>
      </c>
      <c r="I184" s="9">
        <v>0</v>
      </c>
      <c r="J184" s="9">
        <v>0</v>
      </c>
      <c r="K184" s="7" t="s">
        <v>17</v>
      </c>
    </row>
    <row r="185" spans="1:11" ht="126" x14ac:dyDescent="0.25">
      <c r="A185" s="11">
        <v>173</v>
      </c>
      <c r="B185" s="8" t="s">
        <v>130</v>
      </c>
      <c r="C185" s="7" t="s">
        <v>23</v>
      </c>
      <c r="D185" s="9">
        <f>SUM(E185:J185)</f>
        <v>2403.8000000000002</v>
      </c>
      <c r="E185" s="9">
        <v>570.20000000000005</v>
      </c>
      <c r="F185" s="9">
        <v>361.3</v>
      </c>
      <c r="G185" s="9">
        <v>359</v>
      </c>
      <c r="H185" s="9">
        <v>356.7</v>
      </c>
      <c r="I185" s="9">
        <v>378.3</v>
      </c>
      <c r="J185" s="9">
        <v>378.3</v>
      </c>
      <c r="K185" s="10" t="s">
        <v>17</v>
      </c>
    </row>
    <row r="186" spans="1:11" ht="15.75" x14ac:dyDescent="0.25">
      <c r="A186" s="11">
        <v>174</v>
      </c>
      <c r="B186" s="8" t="s">
        <v>131</v>
      </c>
      <c r="C186" s="7" t="s">
        <v>17</v>
      </c>
      <c r="D186" s="9">
        <f t="shared" ref="D186:D187" si="63">SUM(E186:J186)</f>
        <v>28708.100000000002</v>
      </c>
      <c r="E186" s="9">
        <v>2843.5</v>
      </c>
      <c r="F186" s="9">
        <v>9359</v>
      </c>
      <c r="G186" s="9">
        <v>13333.8</v>
      </c>
      <c r="H186" s="9">
        <v>2789</v>
      </c>
      <c r="I186" s="9">
        <v>191.4</v>
      </c>
      <c r="J186" s="9">
        <v>191.4</v>
      </c>
      <c r="K186" s="7" t="s">
        <v>17</v>
      </c>
    </row>
    <row r="187" spans="1:11" ht="15.75" x14ac:dyDescent="0.25">
      <c r="A187" s="11">
        <v>175</v>
      </c>
      <c r="B187" s="8" t="s">
        <v>132</v>
      </c>
      <c r="C187" s="7"/>
      <c r="D187" s="9">
        <f t="shared" si="63"/>
        <v>2403.8000000000002</v>
      </c>
      <c r="E187" s="9">
        <v>570.20000000000005</v>
      </c>
      <c r="F187" s="9">
        <v>361.3</v>
      </c>
      <c r="G187" s="9">
        <v>359</v>
      </c>
      <c r="H187" s="9">
        <v>356.7</v>
      </c>
      <c r="I187" s="9">
        <v>378.3</v>
      </c>
      <c r="J187" s="9">
        <v>378.3</v>
      </c>
      <c r="K187" s="7"/>
    </row>
    <row r="188" spans="1:11" ht="15.75" customHeight="1" x14ac:dyDescent="0.25">
      <c r="A188" s="11">
        <v>176</v>
      </c>
      <c r="B188" s="19" t="s">
        <v>133</v>
      </c>
      <c r="C188" s="20"/>
      <c r="D188" s="20"/>
      <c r="E188" s="20"/>
      <c r="F188" s="20"/>
      <c r="G188" s="20"/>
      <c r="H188" s="20"/>
      <c r="I188" s="20"/>
      <c r="J188" s="20"/>
      <c r="K188" s="21"/>
    </row>
    <row r="189" spans="1:11" ht="31.5" x14ac:dyDescent="0.25">
      <c r="A189" s="11">
        <v>177</v>
      </c>
      <c r="B189" s="8" t="s">
        <v>134</v>
      </c>
      <c r="C189" s="11" t="s">
        <v>17</v>
      </c>
      <c r="D189" s="9">
        <f>SUM(E189:J189)</f>
        <v>1941.1000000000001</v>
      </c>
      <c r="E189" s="9">
        <f>E190</f>
        <v>422.4</v>
      </c>
      <c r="F189" s="9">
        <f t="shared" ref="F189:J189" si="64">F190</f>
        <v>515.9</v>
      </c>
      <c r="G189" s="9">
        <f t="shared" si="64"/>
        <v>0</v>
      </c>
      <c r="H189" s="9">
        <f t="shared" si="64"/>
        <v>571</v>
      </c>
      <c r="I189" s="9">
        <f t="shared" si="64"/>
        <v>215.9</v>
      </c>
      <c r="J189" s="9">
        <f t="shared" si="64"/>
        <v>215.9</v>
      </c>
      <c r="K189" s="11" t="s">
        <v>17</v>
      </c>
    </row>
    <row r="190" spans="1:11" ht="15.75" x14ac:dyDescent="0.25">
      <c r="A190" s="11">
        <v>178</v>
      </c>
      <c r="B190" s="8" t="s">
        <v>19</v>
      </c>
      <c r="C190" s="11" t="s">
        <v>17</v>
      </c>
      <c r="D190" s="9">
        <f t="shared" ref="D190:D194" si="65">SUM(E190:J190)</f>
        <v>1941.1000000000001</v>
      </c>
      <c r="E190" s="9">
        <f>E193</f>
        <v>422.4</v>
      </c>
      <c r="F190" s="9">
        <f t="shared" ref="F190:J190" si="66">F193</f>
        <v>515.9</v>
      </c>
      <c r="G190" s="9">
        <f t="shared" si="66"/>
        <v>0</v>
      </c>
      <c r="H190" s="9">
        <f t="shared" si="66"/>
        <v>571</v>
      </c>
      <c r="I190" s="9">
        <f t="shared" si="66"/>
        <v>215.9</v>
      </c>
      <c r="J190" s="9">
        <f t="shared" si="66"/>
        <v>215.9</v>
      </c>
      <c r="K190" s="11" t="s">
        <v>17</v>
      </c>
    </row>
    <row r="191" spans="1:11" ht="110.25" x14ac:dyDescent="0.25">
      <c r="A191" s="11">
        <v>179</v>
      </c>
      <c r="B191" s="8" t="s">
        <v>22</v>
      </c>
      <c r="C191" s="11" t="s">
        <v>17</v>
      </c>
      <c r="D191" s="9">
        <f t="shared" si="65"/>
        <v>1941.1000000000001</v>
      </c>
      <c r="E191" s="9">
        <f>E192</f>
        <v>422.4</v>
      </c>
      <c r="F191" s="9">
        <f t="shared" ref="F191:J191" si="67">F192</f>
        <v>515.9</v>
      </c>
      <c r="G191" s="9">
        <f t="shared" si="67"/>
        <v>0</v>
      </c>
      <c r="H191" s="9">
        <f t="shared" si="67"/>
        <v>571</v>
      </c>
      <c r="I191" s="9">
        <f t="shared" si="67"/>
        <v>215.9</v>
      </c>
      <c r="J191" s="9">
        <f t="shared" si="67"/>
        <v>215.9</v>
      </c>
      <c r="K191" s="11" t="s">
        <v>17</v>
      </c>
    </row>
    <row r="192" spans="1:11" ht="15.75" x14ac:dyDescent="0.25">
      <c r="A192" s="11">
        <v>180</v>
      </c>
      <c r="B192" s="8" t="s">
        <v>19</v>
      </c>
      <c r="C192" s="11" t="s">
        <v>17</v>
      </c>
      <c r="D192" s="9">
        <f t="shared" si="65"/>
        <v>1941.1000000000001</v>
      </c>
      <c r="E192" s="9">
        <f>E190</f>
        <v>422.4</v>
      </c>
      <c r="F192" s="9">
        <f t="shared" ref="F192:J192" si="68">F190</f>
        <v>515.9</v>
      </c>
      <c r="G192" s="9">
        <f t="shared" si="68"/>
        <v>0</v>
      </c>
      <c r="H192" s="9">
        <f t="shared" si="68"/>
        <v>571</v>
      </c>
      <c r="I192" s="9">
        <f t="shared" si="68"/>
        <v>215.9</v>
      </c>
      <c r="J192" s="9">
        <f t="shared" si="68"/>
        <v>215.9</v>
      </c>
      <c r="K192" s="11" t="s">
        <v>17</v>
      </c>
    </row>
    <row r="193" spans="1:11" ht="94.5" x14ac:dyDescent="0.25">
      <c r="A193" s="11">
        <v>181</v>
      </c>
      <c r="B193" s="12" t="s">
        <v>136</v>
      </c>
      <c r="C193" s="11" t="s">
        <v>23</v>
      </c>
      <c r="D193" s="9">
        <f t="shared" si="65"/>
        <v>1941.1000000000001</v>
      </c>
      <c r="E193" s="9">
        <v>422.4</v>
      </c>
      <c r="F193" s="9">
        <v>515.9</v>
      </c>
      <c r="G193" s="9">
        <v>0</v>
      </c>
      <c r="H193" s="9">
        <v>571</v>
      </c>
      <c r="I193" s="9">
        <v>215.9</v>
      </c>
      <c r="J193" s="9">
        <v>215.9</v>
      </c>
      <c r="K193" s="10" t="s">
        <v>169</v>
      </c>
    </row>
    <row r="194" spans="1:11" ht="31.5" x14ac:dyDescent="0.25">
      <c r="A194" s="11">
        <v>182</v>
      </c>
      <c r="B194" s="8" t="s">
        <v>137</v>
      </c>
      <c r="C194" s="11" t="s">
        <v>17</v>
      </c>
      <c r="D194" s="9">
        <f t="shared" si="65"/>
        <v>1941.1000000000001</v>
      </c>
      <c r="E194" s="9">
        <v>422.4</v>
      </c>
      <c r="F194" s="9">
        <v>515.9</v>
      </c>
      <c r="G194" s="9">
        <v>0</v>
      </c>
      <c r="H194" s="9">
        <v>571</v>
      </c>
      <c r="I194" s="9">
        <v>215.9</v>
      </c>
      <c r="J194" s="9">
        <v>215.9</v>
      </c>
      <c r="K194" s="15"/>
    </row>
    <row r="195" spans="1:11" ht="15.75" x14ac:dyDescent="0.25">
      <c r="A195" s="11">
        <v>183</v>
      </c>
      <c r="B195" s="19" t="s">
        <v>138</v>
      </c>
      <c r="C195" s="20"/>
      <c r="D195" s="20"/>
      <c r="E195" s="20"/>
      <c r="F195" s="20"/>
      <c r="G195" s="20"/>
      <c r="H195" s="20"/>
      <c r="I195" s="20"/>
      <c r="J195" s="20"/>
      <c r="K195" s="21"/>
    </row>
    <row r="196" spans="1:11" ht="31.5" x14ac:dyDescent="0.25">
      <c r="A196" s="11">
        <v>184</v>
      </c>
      <c r="B196" s="8" t="s">
        <v>135</v>
      </c>
      <c r="C196" s="11" t="s">
        <v>17</v>
      </c>
      <c r="D196" s="9">
        <f>SUM(E196:J196)</f>
        <v>12400.7</v>
      </c>
      <c r="E196" s="9">
        <f>E197</f>
        <v>1446.2</v>
      </c>
      <c r="F196" s="9">
        <f t="shared" ref="F196:J196" si="69">F197</f>
        <v>1080.5</v>
      </c>
      <c r="G196" s="9">
        <f t="shared" si="69"/>
        <v>1973</v>
      </c>
      <c r="H196" s="9">
        <f t="shared" si="69"/>
        <v>1973</v>
      </c>
      <c r="I196" s="9">
        <f t="shared" si="69"/>
        <v>2964</v>
      </c>
      <c r="J196" s="9">
        <f t="shared" si="69"/>
        <v>2964</v>
      </c>
      <c r="K196" s="11" t="s">
        <v>17</v>
      </c>
    </row>
    <row r="197" spans="1:11" ht="15.75" x14ac:dyDescent="0.25">
      <c r="A197" s="11">
        <v>185</v>
      </c>
      <c r="B197" s="8" t="s">
        <v>18</v>
      </c>
      <c r="C197" s="11" t="s">
        <v>17</v>
      </c>
      <c r="D197" s="9">
        <f t="shared" ref="D197:D200" si="70">SUM(E197:J197)</f>
        <v>12400.7</v>
      </c>
      <c r="E197" s="9">
        <f>E200</f>
        <v>1446.2</v>
      </c>
      <c r="F197" s="9">
        <f t="shared" ref="F197:J197" si="71">F200</f>
        <v>1080.5</v>
      </c>
      <c r="G197" s="9">
        <f t="shared" si="71"/>
        <v>1973</v>
      </c>
      <c r="H197" s="9">
        <f t="shared" si="71"/>
        <v>1973</v>
      </c>
      <c r="I197" s="9">
        <f t="shared" si="71"/>
        <v>2964</v>
      </c>
      <c r="J197" s="9">
        <f t="shared" si="71"/>
        <v>2964</v>
      </c>
      <c r="K197" s="11" t="s">
        <v>17</v>
      </c>
    </row>
    <row r="198" spans="1:11" ht="110.25" x14ac:dyDescent="0.25">
      <c r="A198" s="11">
        <v>186</v>
      </c>
      <c r="B198" s="8" t="s">
        <v>22</v>
      </c>
      <c r="C198" s="11" t="s">
        <v>17</v>
      </c>
      <c r="D198" s="9">
        <f t="shared" si="70"/>
        <v>12400.7</v>
      </c>
      <c r="E198" s="9">
        <f>E199</f>
        <v>1446.2</v>
      </c>
      <c r="F198" s="9">
        <f t="shared" ref="F198:J198" si="72">F199</f>
        <v>1080.5</v>
      </c>
      <c r="G198" s="9">
        <f t="shared" si="72"/>
        <v>1973</v>
      </c>
      <c r="H198" s="9">
        <f t="shared" si="72"/>
        <v>1973</v>
      </c>
      <c r="I198" s="9">
        <f t="shared" si="72"/>
        <v>2964</v>
      </c>
      <c r="J198" s="9">
        <f t="shared" si="72"/>
        <v>2964</v>
      </c>
      <c r="K198" s="11" t="s">
        <v>17</v>
      </c>
    </row>
    <row r="199" spans="1:11" ht="15.75" x14ac:dyDescent="0.25">
      <c r="A199" s="11">
        <v>187</v>
      </c>
      <c r="B199" s="8" t="s">
        <v>18</v>
      </c>
      <c r="C199" s="11" t="s">
        <v>17</v>
      </c>
      <c r="D199" s="9">
        <f t="shared" si="70"/>
        <v>12400.7</v>
      </c>
      <c r="E199" s="9">
        <f>E197</f>
        <v>1446.2</v>
      </c>
      <c r="F199" s="9">
        <f t="shared" ref="F199:J199" si="73">F197</f>
        <v>1080.5</v>
      </c>
      <c r="G199" s="9">
        <f t="shared" si="73"/>
        <v>1973</v>
      </c>
      <c r="H199" s="9">
        <f t="shared" si="73"/>
        <v>1973</v>
      </c>
      <c r="I199" s="9">
        <f t="shared" si="73"/>
        <v>2964</v>
      </c>
      <c r="J199" s="9">
        <f t="shared" si="73"/>
        <v>2964</v>
      </c>
      <c r="K199" s="11" t="s">
        <v>17</v>
      </c>
    </row>
    <row r="200" spans="1:11" ht="284.25" customHeight="1" x14ac:dyDescent="0.25">
      <c r="A200" s="11">
        <v>188</v>
      </c>
      <c r="B200" s="12" t="s">
        <v>139</v>
      </c>
      <c r="C200" s="11" t="s">
        <v>23</v>
      </c>
      <c r="D200" s="9">
        <f t="shared" si="70"/>
        <v>12400.7</v>
      </c>
      <c r="E200" s="9">
        <v>1446.2</v>
      </c>
      <c r="F200" s="9">
        <v>1080.5</v>
      </c>
      <c r="G200" s="9">
        <v>1973</v>
      </c>
      <c r="H200" s="9">
        <v>1973</v>
      </c>
      <c r="I200" s="9">
        <v>2964</v>
      </c>
      <c r="J200" s="9">
        <v>2964</v>
      </c>
      <c r="K200" s="10" t="s">
        <v>170</v>
      </c>
    </row>
    <row r="201" spans="1:11" ht="48" customHeight="1" x14ac:dyDescent="0.25">
      <c r="A201" s="11">
        <v>189</v>
      </c>
      <c r="B201" s="19" t="s">
        <v>140</v>
      </c>
      <c r="C201" s="20"/>
      <c r="D201" s="20"/>
      <c r="E201" s="20"/>
      <c r="F201" s="20"/>
      <c r="G201" s="20"/>
      <c r="H201" s="20"/>
      <c r="I201" s="20"/>
      <c r="J201" s="20"/>
      <c r="K201" s="21"/>
    </row>
    <row r="202" spans="1:11" ht="31.5" x14ac:dyDescent="0.25">
      <c r="A202" s="11">
        <v>190</v>
      </c>
      <c r="B202" s="8" t="s">
        <v>141</v>
      </c>
      <c r="C202" s="11" t="s">
        <v>17</v>
      </c>
      <c r="D202" s="9">
        <f>SUM(E202:J202)</f>
        <v>119379.20000000001</v>
      </c>
      <c r="E202" s="9">
        <f>E203</f>
        <v>26010.400000000001</v>
      </c>
      <c r="F202" s="9">
        <f t="shared" ref="F202:J202" si="74">F203</f>
        <v>25858.799999999999</v>
      </c>
      <c r="G202" s="9">
        <f t="shared" si="74"/>
        <v>17697.5</v>
      </c>
      <c r="H202" s="9">
        <f t="shared" si="74"/>
        <v>25698.3</v>
      </c>
      <c r="I202" s="9">
        <f t="shared" si="74"/>
        <v>12057.1</v>
      </c>
      <c r="J202" s="9">
        <f t="shared" si="74"/>
        <v>12057.1</v>
      </c>
      <c r="K202" s="11" t="s">
        <v>17</v>
      </c>
    </row>
    <row r="203" spans="1:11" ht="15.75" x14ac:dyDescent="0.25">
      <c r="A203" s="11">
        <v>191</v>
      </c>
      <c r="B203" s="8" t="s">
        <v>19</v>
      </c>
      <c r="C203" s="11" t="s">
        <v>17</v>
      </c>
      <c r="D203" s="9">
        <f t="shared" ref="D203:D208" si="75">SUM(E203:J203)</f>
        <v>119379.20000000001</v>
      </c>
      <c r="E203" s="9">
        <f>E206</f>
        <v>26010.400000000001</v>
      </c>
      <c r="F203" s="9">
        <f t="shared" ref="F203:J203" si="76">F206</f>
        <v>25858.799999999999</v>
      </c>
      <c r="G203" s="9">
        <f t="shared" si="76"/>
        <v>17697.5</v>
      </c>
      <c r="H203" s="9">
        <f t="shared" si="76"/>
        <v>25698.3</v>
      </c>
      <c r="I203" s="9">
        <f t="shared" si="76"/>
        <v>12057.1</v>
      </c>
      <c r="J203" s="9">
        <f t="shared" si="76"/>
        <v>12057.1</v>
      </c>
      <c r="K203" s="11" t="s">
        <v>17</v>
      </c>
    </row>
    <row r="204" spans="1:11" ht="110.25" x14ac:dyDescent="0.25">
      <c r="A204" s="11">
        <v>192</v>
      </c>
      <c r="B204" s="8" t="s">
        <v>22</v>
      </c>
      <c r="C204" s="11" t="s">
        <v>17</v>
      </c>
      <c r="D204" s="9">
        <f t="shared" si="75"/>
        <v>119379.20000000001</v>
      </c>
      <c r="E204" s="9">
        <f>E205</f>
        <v>26010.400000000001</v>
      </c>
      <c r="F204" s="9">
        <f t="shared" ref="F204:J204" si="77">F205</f>
        <v>25858.799999999999</v>
      </c>
      <c r="G204" s="9">
        <f t="shared" si="77"/>
        <v>17697.5</v>
      </c>
      <c r="H204" s="9">
        <f t="shared" si="77"/>
        <v>25698.3</v>
      </c>
      <c r="I204" s="9">
        <f t="shared" si="77"/>
        <v>12057.1</v>
      </c>
      <c r="J204" s="9">
        <f t="shared" si="77"/>
        <v>12057.1</v>
      </c>
      <c r="K204" s="11" t="s">
        <v>17</v>
      </c>
    </row>
    <row r="205" spans="1:11" ht="15.75" x14ac:dyDescent="0.25">
      <c r="A205" s="11">
        <v>193</v>
      </c>
      <c r="B205" s="8" t="s">
        <v>19</v>
      </c>
      <c r="C205" s="11" t="s">
        <v>17</v>
      </c>
      <c r="D205" s="9">
        <f t="shared" si="75"/>
        <v>119379.20000000001</v>
      </c>
      <c r="E205" s="9">
        <f>E203</f>
        <v>26010.400000000001</v>
      </c>
      <c r="F205" s="9">
        <f t="shared" ref="F205:J205" si="78">F203</f>
        <v>25858.799999999999</v>
      </c>
      <c r="G205" s="9">
        <f t="shared" si="78"/>
        <v>17697.5</v>
      </c>
      <c r="H205" s="9">
        <f t="shared" si="78"/>
        <v>25698.3</v>
      </c>
      <c r="I205" s="9">
        <f t="shared" si="78"/>
        <v>12057.1</v>
      </c>
      <c r="J205" s="9">
        <f t="shared" si="78"/>
        <v>12057.1</v>
      </c>
      <c r="K205" s="11" t="s">
        <v>17</v>
      </c>
    </row>
    <row r="206" spans="1:11" ht="275.25" customHeight="1" x14ac:dyDescent="0.25">
      <c r="A206" s="11">
        <v>194</v>
      </c>
      <c r="B206" s="12" t="s">
        <v>142</v>
      </c>
      <c r="C206" s="11" t="s">
        <v>23</v>
      </c>
      <c r="D206" s="9">
        <f t="shared" si="75"/>
        <v>119379.20000000001</v>
      </c>
      <c r="E206" s="9">
        <v>26010.400000000001</v>
      </c>
      <c r="F206" s="9">
        <v>25858.799999999999</v>
      </c>
      <c r="G206" s="9">
        <v>17697.5</v>
      </c>
      <c r="H206" s="9">
        <v>25698.3</v>
      </c>
      <c r="I206" s="9">
        <v>12057.1</v>
      </c>
      <c r="J206" s="9">
        <v>12057.1</v>
      </c>
      <c r="K206" s="10" t="s">
        <v>171</v>
      </c>
    </row>
    <row r="207" spans="1:11" ht="47.25" x14ac:dyDescent="0.25">
      <c r="A207" s="11">
        <v>195</v>
      </c>
      <c r="B207" s="17" t="s">
        <v>143</v>
      </c>
      <c r="C207" s="16" t="s">
        <v>17</v>
      </c>
      <c r="D207" s="9">
        <f t="shared" si="75"/>
        <v>77972.099999999991</v>
      </c>
      <c r="E207" s="16">
        <v>17245.8</v>
      </c>
      <c r="F207" s="16">
        <v>17585.099999999999</v>
      </c>
      <c r="G207" s="16">
        <v>12000</v>
      </c>
      <c r="H207" s="16">
        <v>17424.599999999999</v>
      </c>
      <c r="I207" s="16">
        <v>6858.3</v>
      </c>
      <c r="J207" s="16">
        <v>6858.3</v>
      </c>
      <c r="K207" s="16" t="s">
        <v>17</v>
      </c>
    </row>
    <row r="208" spans="1:11" ht="141.75" customHeight="1" x14ac:dyDescent="0.25">
      <c r="A208" s="11">
        <v>196</v>
      </c>
      <c r="B208" s="17" t="s">
        <v>144</v>
      </c>
      <c r="C208" s="16" t="s">
        <v>17</v>
      </c>
      <c r="D208" s="9">
        <f t="shared" si="75"/>
        <v>41407.100000000006</v>
      </c>
      <c r="E208" s="16">
        <v>8764.6</v>
      </c>
      <c r="F208" s="16">
        <v>8273.7000000000007</v>
      </c>
      <c r="G208" s="16">
        <v>5697.5</v>
      </c>
      <c r="H208" s="16">
        <v>8273.7000000000007</v>
      </c>
      <c r="I208" s="16">
        <v>5198.8</v>
      </c>
      <c r="J208" s="16">
        <v>5198.8</v>
      </c>
      <c r="K208" s="16" t="s">
        <v>17</v>
      </c>
    </row>
  </sheetData>
  <mergeCells count="28">
    <mergeCell ref="B188:K188"/>
    <mergeCell ref="B195:K195"/>
    <mergeCell ref="B201:K201"/>
    <mergeCell ref="G176:G177"/>
    <mergeCell ref="H176:H177"/>
    <mergeCell ref="I176:I177"/>
    <mergeCell ref="J176:J177"/>
    <mergeCell ref="K176:K177"/>
    <mergeCell ref="B176:B177"/>
    <mergeCell ref="C176:C177"/>
    <mergeCell ref="D176:D177"/>
    <mergeCell ref="E176:E177"/>
    <mergeCell ref="F176:F177"/>
    <mergeCell ref="A6:K6"/>
    <mergeCell ref="A7:K7"/>
    <mergeCell ref="A8:K8"/>
    <mergeCell ref="A10:A11"/>
    <mergeCell ref="B10:B11"/>
    <mergeCell ref="C10:C11"/>
    <mergeCell ref="D10:J10"/>
    <mergeCell ref="K10:K11"/>
    <mergeCell ref="B101:K101"/>
    <mergeCell ref="B119:K119"/>
    <mergeCell ref="B155:K155"/>
    <mergeCell ref="B161:K161"/>
    <mergeCell ref="B25:K25"/>
    <mergeCell ref="B48:K48"/>
    <mergeCell ref="B68:K68"/>
  </mergeCells>
  <pageMargins left="0.7" right="0.7" top="0.75" bottom="0.75" header="0.3" footer="0.3"/>
  <pageSetup paperSize="9" scale="80"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дума от 09.09.21</vt:lpstr>
      <vt:lpstr>'дума от 09.09.21'!Область_печати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12345</dc:creator>
  <cp:lastModifiedBy>Светлана А. Третьякова</cp:lastModifiedBy>
  <cp:lastPrinted>2021-09-22T08:21:01Z</cp:lastPrinted>
  <dcterms:created xsi:type="dcterms:W3CDTF">2021-09-15T05:19:14Z</dcterms:created>
  <dcterms:modified xsi:type="dcterms:W3CDTF">2021-09-24T11:03:38Z</dcterms:modified>
</cp:coreProperties>
</file>