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40"/>
  </bookViews>
  <sheets>
    <sheet name="дума от 21.10.2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  <c r="D67" i="1"/>
  <c r="J65" i="1"/>
  <c r="I65" i="1"/>
  <c r="H65" i="1"/>
  <c r="G65" i="1"/>
  <c r="F65" i="1"/>
  <c r="D65" i="1" s="1"/>
  <c r="E65" i="1"/>
  <c r="D64" i="1"/>
  <c r="D63" i="1"/>
  <c r="D62" i="1"/>
  <c r="J61" i="1"/>
  <c r="I61" i="1"/>
  <c r="H61" i="1"/>
  <c r="G61" i="1"/>
  <c r="F61" i="1"/>
  <c r="E61" i="1"/>
  <c r="D61" i="1"/>
  <c r="D60" i="1"/>
  <c r="D59" i="1"/>
  <c r="J58" i="1"/>
  <c r="I58" i="1"/>
  <c r="H58" i="1"/>
  <c r="G58" i="1"/>
  <c r="F58" i="1"/>
  <c r="E58" i="1"/>
  <c r="D58" i="1" s="1"/>
  <c r="D57" i="1"/>
  <c r="D56" i="1"/>
  <c r="J55" i="1"/>
  <c r="I55" i="1"/>
  <c r="H55" i="1"/>
  <c r="G55" i="1"/>
  <c r="F55" i="1"/>
  <c r="E55" i="1"/>
  <c r="D55" i="1"/>
  <c r="D54" i="1"/>
  <c r="J53" i="1"/>
  <c r="I53" i="1"/>
  <c r="H53" i="1"/>
  <c r="G53" i="1"/>
  <c r="F53" i="1"/>
  <c r="D53" i="1" s="1"/>
  <c r="E53" i="1"/>
  <c r="D52" i="1"/>
  <c r="J51" i="1"/>
  <c r="J42" i="1" s="1"/>
  <c r="I51" i="1"/>
  <c r="H51" i="1"/>
  <c r="H49" i="1" s="1"/>
  <c r="G51" i="1"/>
  <c r="F51" i="1"/>
  <c r="D51" i="1" s="1"/>
  <c r="E51" i="1"/>
  <c r="J50" i="1"/>
  <c r="I50" i="1"/>
  <c r="I49" i="1" s="1"/>
  <c r="H50" i="1"/>
  <c r="G50" i="1"/>
  <c r="G49" i="1" s="1"/>
  <c r="F50" i="1"/>
  <c r="E50" i="1"/>
  <c r="E41" i="1" s="1"/>
  <c r="J49" i="1"/>
  <c r="F49" i="1"/>
  <c r="J48" i="1"/>
  <c r="I48" i="1"/>
  <c r="H48" i="1"/>
  <c r="G48" i="1"/>
  <c r="G21" i="1" s="1"/>
  <c r="F48" i="1"/>
  <c r="E48" i="1"/>
  <c r="D48" i="1" s="1"/>
  <c r="J47" i="1"/>
  <c r="J46" i="1" s="1"/>
  <c r="I47" i="1"/>
  <c r="H47" i="1"/>
  <c r="H46" i="1" s="1"/>
  <c r="G47" i="1"/>
  <c r="F47" i="1"/>
  <c r="F46" i="1" s="1"/>
  <c r="E47" i="1"/>
  <c r="I46" i="1"/>
  <c r="G46" i="1"/>
  <c r="J45" i="1"/>
  <c r="J18" i="1" s="1"/>
  <c r="I45" i="1"/>
  <c r="H45" i="1"/>
  <c r="H18" i="1" s="1"/>
  <c r="G45" i="1"/>
  <c r="F45" i="1"/>
  <c r="E45" i="1"/>
  <c r="J44" i="1"/>
  <c r="I44" i="1"/>
  <c r="I43" i="1" s="1"/>
  <c r="H44" i="1"/>
  <c r="G44" i="1"/>
  <c r="G43" i="1" s="1"/>
  <c r="F44" i="1"/>
  <c r="E44" i="1"/>
  <c r="D44" i="1" s="1"/>
  <c r="J43" i="1"/>
  <c r="F43" i="1"/>
  <c r="I42" i="1"/>
  <c r="G42" i="1"/>
  <c r="E42" i="1"/>
  <c r="J41" i="1"/>
  <c r="J40" i="1" s="1"/>
  <c r="H41" i="1"/>
  <c r="F41" i="1"/>
  <c r="D38" i="1"/>
  <c r="J37" i="1"/>
  <c r="I37" i="1"/>
  <c r="H37" i="1"/>
  <c r="G37" i="1"/>
  <c r="F37" i="1"/>
  <c r="E37" i="1"/>
  <c r="D37" i="1" s="1"/>
  <c r="F36" i="1"/>
  <c r="D36" i="1" s="1"/>
  <c r="J35" i="1"/>
  <c r="I35" i="1"/>
  <c r="H35" i="1"/>
  <c r="G35" i="1"/>
  <c r="E35" i="1"/>
  <c r="J34" i="1"/>
  <c r="J32" i="1" s="1"/>
  <c r="J31" i="1" s="1"/>
  <c r="I34" i="1"/>
  <c r="I33" i="1" s="1"/>
  <c r="H34" i="1"/>
  <c r="G34" i="1"/>
  <c r="G33" i="1" s="1"/>
  <c r="E34" i="1"/>
  <c r="J33" i="1"/>
  <c r="H33" i="1"/>
  <c r="I32" i="1"/>
  <c r="I31" i="1" s="1"/>
  <c r="H32" i="1"/>
  <c r="E32" i="1"/>
  <c r="H31" i="1"/>
  <c r="D29" i="1"/>
  <c r="D28" i="1"/>
  <c r="J27" i="1"/>
  <c r="I27" i="1"/>
  <c r="H27" i="1"/>
  <c r="G27" i="1"/>
  <c r="F27" i="1"/>
  <c r="E27" i="1"/>
  <c r="D27" i="1" s="1"/>
  <c r="J26" i="1"/>
  <c r="J25" i="1" s="1"/>
  <c r="I26" i="1"/>
  <c r="H26" i="1"/>
  <c r="H25" i="1" s="1"/>
  <c r="G26" i="1"/>
  <c r="F26" i="1"/>
  <c r="F25" i="1" s="1"/>
  <c r="E26" i="1"/>
  <c r="E24" i="1" s="1"/>
  <c r="I25" i="1"/>
  <c r="G25" i="1"/>
  <c r="E25" i="1"/>
  <c r="J24" i="1"/>
  <c r="J23" i="1" s="1"/>
  <c r="I24" i="1"/>
  <c r="G24" i="1"/>
  <c r="F24" i="1"/>
  <c r="F23" i="1" s="1"/>
  <c r="I23" i="1"/>
  <c r="G23" i="1"/>
  <c r="J21" i="1"/>
  <c r="I21" i="1"/>
  <c r="H21" i="1"/>
  <c r="F21" i="1"/>
  <c r="J20" i="1"/>
  <c r="I20" i="1"/>
  <c r="I19" i="1" s="1"/>
  <c r="G20" i="1"/>
  <c r="G19" i="1" s="1"/>
  <c r="E20" i="1"/>
  <c r="J19" i="1"/>
  <c r="I18" i="1"/>
  <c r="G18" i="1"/>
  <c r="F18" i="1"/>
  <c r="E18" i="1"/>
  <c r="J17" i="1"/>
  <c r="J16" i="1" s="1"/>
  <c r="H17" i="1"/>
  <c r="H16" i="1" s="1"/>
  <c r="G17" i="1"/>
  <c r="F17" i="1"/>
  <c r="F16" i="1" s="1"/>
  <c r="G16" i="1"/>
  <c r="J14" i="1"/>
  <c r="E23" i="1" l="1"/>
  <c r="E15" i="1"/>
  <c r="D24" i="1"/>
  <c r="D18" i="1"/>
  <c r="D34" i="1"/>
  <c r="E14" i="1"/>
  <c r="D41" i="1"/>
  <c r="E40" i="1"/>
  <c r="D25" i="1"/>
  <c r="H40" i="1"/>
  <c r="H14" i="1"/>
  <c r="E17" i="1"/>
  <c r="H20" i="1"/>
  <c r="H19" i="1" s="1"/>
  <c r="E31" i="1"/>
  <c r="G41" i="1"/>
  <c r="F42" i="1"/>
  <c r="D42" i="1" s="1"/>
  <c r="E43" i="1"/>
  <c r="D43" i="1" s="1"/>
  <c r="E49" i="1"/>
  <c r="D49" i="1" s="1"/>
  <c r="D50" i="1"/>
  <c r="D26" i="1"/>
  <c r="D45" i="1"/>
  <c r="I15" i="1"/>
  <c r="E19" i="1"/>
  <c r="E33" i="1"/>
  <c r="I41" i="1"/>
  <c r="H42" i="1"/>
  <c r="F35" i="1"/>
  <c r="D35" i="1" s="1"/>
  <c r="J15" i="1"/>
  <c r="J13" i="1" s="1"/>
  <c r="H24" i="1"/>
  <c r="G32" i="1"/>
  <c r="G31" i="1" s="1"/>
  <c r="H43" i="1"/>
  <c r="E46" i="1"/>
  <c r="D46" i="1" s="1"/>
  <c r="D47" i="1"/>
  <c r="F14" i="1"/>
  <c r="I17" i="1"/>
  <c r="I16" i="1" s="1"/>
  <c r="F20" i="1"/>
  <c r="F19" i="1" s="1"/>
  <c r="E21" i="1"/>
  <c r="D21" i="1" s="1"/>
  <c r="F34" i="1"/>
  <c r="E16" i="1" l="1"/>
  <c r="D16" i="1" s="1"/>
  <c r="D17" i="1"/>
  <c r="H23" i="1"/>
  <c r="H15" i="1"/>
  <c r="H13" i="1" s="1"/>
  <c r="D19" i="1"/>
  <c r="E13" i="1"/>
  <c r="F40" i="1"/>
  <c r="D23" i="1"/>
  <c r="G40" i="1"/>
  <c r="D40" i="1" s="1"/>
  <c r="G14" i="1"/>
  <c r="G13" i="1" s="1"/>
  <c r="G15" i="1"/>
  <c r="F33" i="1"/>
  <c r="D33" i="1" s="1"/>
  <c r="F32" i="1"/>
  <c r="I40" i="1"/>
  <c r="I14" i="1"/>
  <c r="I13" i="1" s="1"/>
  <c r="D20" i="1"/>
  <c r="D14" i="1" l="1"/>
  <c r="F15" i="1"/>
  <c r="F31" i="1"/>
  <c r="D31" i="1" s="1"/>
  <c r="D32" i="1"/>
  <c r="D15" i="1" l="1"/>
  <c r="F13" i="1"/>
  <c r="D13" i="1" s="1"/>
</calcChain>
</file>

<file path=xl/sharedStrings.xml><?xml version="1.0" encoding="utf-8"?>
<sst xmlns="http://schemas.openxmlformats.org/spreadsheetml/2006/main" count="180" uniqueCount="57">
  <si>
    <t>Приложение № 1</t>
  </si>
  <si>
    <t>к постановлению Администрации</t>
  </si>
  <si>
    <t>городского округа Верхотурский</t>
  </si>
  <si>
    <t>План</t>
  </si>
  <si>
    <t>мероприятий по выполнению муниципальной программы городского округа Верхотурский</t>
  </si>
  <si>
    <t>«Развитие физической культуры и спорта в городском округе Верхотурский до 2025 года»</t>
  </si>
  <si>
    <t>Номер строки</t>
  </si>
  <si>
    <t>Наименование мероприятия, источники ресурсного обеспечения</t>
  </si>
  <si>
    <t>Код федерального проекта</t>
  </si>
  <si>
    <t>Объем расходов на выполнение мероприятия за счет всех источников ресурсного обеспечения, тыс. рублей</t>
  </si>
  <si>
    <t>Номер целевых показателей, на достижение которых направлены мероприятия</t>
  </si>
  <si>
    <t>Всего</t>
  </si>
  <si>
    <t>2020 год</t>
  </si>
  <si>
    <t>2021 год</t>
  </si>
  <si>
    <t>2022 год</t>
  </si>
  <si>
    <t>2023 год</t>
  </si>
  <si>
    <t>2024 год</t>
  </si>
  <si>
    <t>2025 год</t>
  </si>
  <si>
    <t>Всего по муниципальной программе, в том числе</t>
  </si>
  <si>
    <t>х</t>
  </si>
  <si>
    <t>областной бюджет</t>
  </si>
  <si>
    <t>местный бюджет</t>
  </si>
  <si>
    <t>в том числе капитальные вложения</t>
  </si>
  <si>
    <t>в том числе на реализацию муниципального компонента региональной составляющей национального проекта</t>
  </si>
  <si>
    <t>Подпрограмма 1 «Обеспечение деятельности подростковых клубов до 2025 года»</t>
  </si>
  <si>
    <t>Всего по подпрограмме 1, в том числе</t>
  </si>
  <si>
    <t>Всего по мероприятиям, не входящим в состав муниципальных компонентов региональных составляющих национальных проектов, в том числе:</t>
  </si>
  <si>
    <t>Мероприятие 1. Организация деятельности подростковых клубов по месту жительства, в том числе:</t>
  </si>
  <si>
    <t>-</t>
  </si>
  <si>
    <t>1.1.1</t>
  </si>
  <si>
    <t>Мероприятие 2. Материально-техническое обеспечение, в том числе:</t>
  </si>
  <si>
    <t>Подпрограмма 2 «Массовая физкультурно-спортивная работа и подготовка спортивного резерва до 2025 года»</t>
  </si>
  <si>
    <t>Всего по подпрограмме 2, в том числе</t>
  </si>
  <si>
    <t>Мероприятие 1. Организация предоставления услуг (выполнение работ) в сфере физической культуры и спорта, в том числе</t>
  </si>
  <si>
    <t>2.1.1, 2.2.1, 2.2.3, 2.3.1</t>
  </si>
  <si>
    <t>Мероприятие 2. Проведение физкультурно - оздоровительных мероприятий и информационно- разъяснительной работы, в том числе</t>
  </si>
  <si>
    <t>2.2.2</t>
  </si>
  <si>
    <t>Подпрограмма 3 «Развитие инфраструктуры объектов спорта муниципальной собственности городского округа Верхотурский»</t>
  </si>
  <si>
    <t>Всего по подпрограмме 3, в том числе:</t>
  </si>
  <si>
    <t>Всего по направлению «Капитальные вложения», в том числе:</t>
  </si>
  <si>
    <t>в том числе на реализацию муниципального компонента региональной составляющей национального проекта "Демография", Региональный проект "Спорт - норма жизни"</t>
  </si>
  <si>
    <t>Мероприятие 1. Ремонт спортивных сооружений, в том числе</t>
  </si>
  <si>
    <t>3.1.1</t>
  </si>
  <si>
    <t>Мероприятие 2. Создание спортивных площадок для уличной гимнастики</t>
  </si>
  <si>
    <t>Мероприятие 3. Реализация мероприятий по поэтапному внедрению Всероссийского физкультурно-спортивного комплекса «Готов к труду и обороне»</t>
  </si>
  <si>
    <t>Р5</t>
  </si>
  <si>
    <t>2.4.1, 2.4.2</t>
  </si>
  <si>
    <t>Мероприятие 4. Разработка рабочей документации проектирования спортивной инфраструктуры:
-разработка проектной и рабочей документации по строительству объекта "Спортивное едро "Олимп"</t>
  </si>
  <si>
    <t>Мероприятие 5. Строительство физкультурно-оздоровительного комплекса</t>
  </si>
  <si>
    <t>Мероприятие 6. Материально техническое оснащение, в том числе</t>
  </si>
  <si>
    <t>3.1.1, 3.1.2</t>
  </si>
  <si>
    <t>6.1. Проведение работ по соблюдению требований пожарной безопасности (по адресу г. Верхотурье, ул. Огарьевская-34 (стадион), ул. Новая-15 (спортзал, п. Калачик)</t>
  </si>
  <si>
    <t>6.2. Приобретение сетки для ограждения спортивной площадки (сквер ул. Малышева, г. Верхотурье)</t>
  </si>
  <si>
    <t>Мероприятие 7. Строительство спортивного ядра "Олимп", в том числе</t>
  </si>
  <si>
    <t>*</t>
  </si>
  <si>
    <t>* - Объемы финансирования за счет средств бюджета Свердловской области являются прогнозными. Финансирование мероприятий Программы осуществляется при наличии утвержденных на эти цели ассигнований и лимитов бюджетных обязательств из бюджета Свердловской области и поступления средств из бюджета Свердловской области.</t>
  </si>
  <si>
    <t>от  22.11.2021г. № 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</si>
</sst>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="90" zoomScaleNormal="100" zoomScaleSheetLayoutView="90" workbookViewId="0">
      <selection activeCell="J5" sqref="J5"/>
    </sheetView>
  </sheetViews>
  <sheetFormatPr defaultRowHeight="14.4" x14ac:dyDescent="0.3"/>
  <cols>
    <col min="1" max="1" width="7.44140625" customWidth="1"/>
    <col min="2" max="2" width="28.6640625" customWidth="1"/>
    <col min="3" max="3" width="14.88671875" customWidth="1"/>
    <col min="4" max="4" width="14.5546875" customWidth="1"/>
    <col min="5" max="5" width="13.44140625" customWidth="1"/>
    <col min="6" max="6" width="13.6640625" style="2" customWidth="1"/>
    <col min="7" max="7" width="13.5546875" style="2" customWidth="1"/>
    <col min="8" max="8" width="13.88671875" style="2" customWidth="1"/>
    <col min="9" max="9" width="13.5546875" customWidth="1"/>
    <col min="10" max="10" width="12.33203125" customWidth="1"/>
    <col min="11" max="11" width="15.33203125" customWidth="1"/>
  </cols>
  <sheetData>
    <row r="1" spans="1:11" ht="15.6" x14ac:dyDescent="0.3">
      <c r="A1" s="1"/>
      <c r="I1" s="3" t="s">
        <v>0</v>
      </c>
    </row>
    <row r="2" spans="1:11" ht="15.6" x14ac:dyDescent="0.3">
      <c r="A2" s="1"/>
      <c r="I2" s="4" t="s">
        <v>1</v>
      </c>
    </row>
    <row r="3" spans="1:11" ht="15.6" x14ac:dyDescent="0.3">
      <c r="A3" s="1"/>
      <c r="I3" s="4" t="s">
        <v>2</v>
      </c>
    </row>
    <row r="4" spans="1:11" ht="15.6" x14ac:dyDescent="0.3">
      <c r="A4" s="5"/>
      <c r="I4" s="6" t="s">
        <v>56</v>
      </c>
    </row>
    <row r="5" spans="1:11" ht="15.75" x14ac:dyDescent="0.25">
      <c r="A5" s="7"/>
    </row>
    <row r="6" spans="1:11" ht="15.6" x14ac:dyDescent="0.3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6" x14ac:dyDescent="0.3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.6" x14ac:dyDescent="0.3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5.75" x14ac:dyDescent="0.25">
      <c r="A9" s="5"/>
    </row>
    <row r="10" spans="1:11" ht="102.75" customHeight="1" x14ac:dyDescent="0.3">
      <c r="A10" s="27" t="s">
        <v>6</v>
      </c>
      <c r="B10" s="27" t="s">
        <v>7</v>
      </c>
      <c r="C10" s="33" t="s">
        <v>8</v>
      </c>
      <c r="D10" s="27" t="s">
        <v>9</v>
      </c>
      <c r="E10" s="27"/>
      <c r="F10" s="27"/>
      <c r="G10" s="27"/>
      <c r="H10" s="27"/>
      <c r="I10" s="27"/>
      <c r="J10" s="27"/>
      <c r="K10" s="27" t="s">
        <v>10</v>
      </c>
    </row>
    <row r="11" spans="1:11" ht="18.75" customHeight="1" x14ac:dyDescent="0.3">
      <c r="A11" s="27"/>
      <c r="B11" s="27"/>
      <c r="C11" s="34"/>
      <c r="D11" s="8" t="s">
        <v>11</v>
      </c>
      <c r="E11" s="8" t="s">
        <v>12</v>
      </c>
      <c r="F11" s="9" t="s">
        <v>13</v>
      </c>
      <c r="G11" s="9" t="s">
        <v>14</v>
      </c>
      <c r="H11" s="9" t="s">
        <v>15</v>
      </c>
      <c r="I11" s="8" t="s">
        <v>16</v>
      </c>
      <c r="J11" s="8" t="s">
        <v>17</v>
      </c>
      <c r="K11" s="27"/>
    </row>
    <row r="12" spans="1:11" ht="15.75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9">
        <v>6</v>
      </c>
      <c r="G12" s="9">
        <v>7</v>
      </c>
      <c r="H12" s="9">
        <v>8</v>
      </c>
      <c r="I12" s="8">
        <v>9</v>
      </c>
      <c r="J12" s="8">
        <v>10</v>
      </c>
      <c r="K12" s="8">
        <v>11</v>
      </c>
    </row>
    <row r="13" spans="1:11" ht="46.5" customHeight="1" x14ac:dyDescent="0.3">
      <c r="A13" s="8">
        <v>1</v>
      </c>
      <c r="B13" s="10" t="s">
        <v>18</v>
      </c>
      <c r="C13" s="8" t="s">
        <v>19</v>
      </c>
      <c r="D13" s="11">
        <f>SUM(E13:J13)</f>
        <v>129119</v>
      </c>
      <c r="E13" s="11">
        <f>SUM(E14:E15)</f>
        <v>7685</v>
      </c>
      <c r="F13" s="12">
        <f t="shared" ref="F13:J13" si="0">SUM(F14:F15)</f>
        <v>7503.8</v>
      </c>
      <c r="G13" s="12">
        <f t="shared" si="0"/>
        <v>7605.9000000000005</v>
      </c>
      <c r="H13" s="12">
        <f t="shared" si="0"/>
        <v>1904.3000000000002</v>
      </c>
      <c r="I13" s="11">
        <f t="shared" si="0"/>
        <v>5583</v>
      </c>
      <c r="J13" s="11">
        <f t="shared" si="0"/>
        <v>98837</v>
      </c>
      <c r="K13" s="8" t="s">
        <v>19</v>
      </c>
    </row>
    <row r="14" spans="1:11" ht="17.25" customHeight="1" x14ac:dyDescent="0.3">
      <c r="A14" s="8">
        <v>2</v>
      </c>
      <c r="B14" s="10" t="s">
        <v>20</v>
      </c>
      <c r="C14" s="8" t="s">
        <v>19</v>
      </c>
      <c r="D14" s="11">
        <f>SUM(E14:J14)</f>
        <v>84190.900000000009</v>
      </c>
      <c r="E14" s="11">
        <f>E41</f>
        <v>141.4</v>
      </c>
      <c r="F14" s="12">
        <f t="shared" ref="F14:J14" si="1">F41</f>
        <v>120.9</v>
      </c>
      <c r="G14" s="12">
        <f t="shared" si="1"/>
        <v>0</v>
      </c>
      <c r="H14" s="12">
        <f t="shared" si="1"/>
        <v>0</v>
      </c>
      <c r="I14" s="11">
        <f t="shared" si="1"/>
        <v>0</v>
      </c>
      <c r="J14" s="11">
        <f t="shared" si="1"/>
        <v>83928.6</v>
      </c>
      <c r="K14" s="8" t="s">
        <v>19</v>
      </c>
    </row>
    <row r="15" spans="1:11" ht="17.25" customHeight="1" x14ac:dyDescent="0.3">
      <c r="A15" s="8">
        <v>3</v>
      </c>
      <c r="B15" s="10" t="s">
        <v>21</v>
      </c>
      <c r="C15" s="8" t="s">
        <v>19</v>
      </c>
      <c r="D15" s="11">
        <f>SUM(E15:J15)</f>
        <v>44928.1</v>
      </c>
      <c r="E15" s="11">
        <f t="shared" ref="E15:J15" si="2">E24+E32+E42</f>
        <v>7543.6</v>
      </c>
      <c r="F15" s="12">
        <f t="shared" si="2"/>
        <v>7382.9000000000005</v>
      </c>
      <c r="G15" s="12">
        <f t="shared" si="2"/>
        <v>7605.9000000000005</v>
      </c>
      <c r="H15" s="12">
        <f t="shared" si="2"/>
        <v>1904.3000000000002</v>
      </c>
      <c r="I15" s="11">
        <f t="shared" si="2"/>
        <v>5583</v>
      </c>
      <c r="J15" s="11">
        <f t="shared" si="2"/>
        <v>14908.4</v>
      </c>
      <c r="K15" s="8" t="s">
        <v>19</v>
      </c>
    </row>
    <row r="16" spans="1:11" ht="38.25" customHeight="1" x14ac:dyDescent="0.3">
      <c r="A16" s="8">
        <v>4</v>
      </c>
      <c r="B16" s="10" t="s">
        <v>22</v>
      </c>
      <c r="C16" s="8" t="s">
        <v>19</v>
      </c>
      <c r="D16" s="11">
        <f t="shared" ref="D16:D21" si="3">SUM(E16:J16)</f>
        <v>93254</v>
      </c>
      <c r="E16" s="11">
        <f t="shared" ref="E16:J16" si="4">SUM(E17:E18)</f>
        <v>0</v>
      </c>
      <c r="F16" s="12">
        <f t="shared" si="4"/>
        <v>0</v>
      </c>
      <c r="G16" s="12">
        <f t="shared" si="4"/>
        <v>0</v>
      </c>
      <c r="H16" s="12">
        <f t="shared" si="4"/>
        <v>0</v>
      </c>
      <c r="I16" s="11">
        <f t="shared" si="4"/>
        <v>0</v>
      </c>
      <c r="J16" s="11">
        <f t="shared" si="4"/>
        <v>93254</v>
      </c>
      <c r="K16" s="8" t="s">
        <v>19</v>
      </c>
    </row>
    <row r="17" spans="1:11" ht="19.5" customHeight="1" x14ac:dyDescent="0.3">
      <c r="A17" s="8">
        <v>5</v>
      </c>
      <c r="B17" s="10" t="s">
        <v>20</v>
      </c>
      <c r="C17" s="8" t="s">
        <v>19</v>
      </c>
      <c r="D17" s="11">
        <f>SUM(E17:J17)</f>
        <v>83928.6</v>
      </c>
      <c r="E17" s="11">
        <f t="shared" ref="E17:J18" si="5">E44</f>
        <v>0</v>
      </c>
      <c r="F17" s="12">
        <f t="shared" si="5"/>
        <v>0</v>
      </c>
      <c r="G17" s="12">
        <f t="shared" si="5"/>
        <v>0</v>
      </c>
      <c r="H17" s="12">
        <f t="shared" si="5"/>
        <v>0</v>
      </c>
      <c r="I17" s="11">
        <f t="shared" si="5"/>
        <v>0</v>
      </c>
      <c r="J17" s="11">
        <f t="shared" si="5"/>
        <v>83928.6</v>
      </c>
      <c r="K17" s="8" t="s">
        <v>19</v>
      </c>
    </row>
    <row r="18" spans="1:11" ht="19.5" customHeight="1" x14ac:dyDescent="0.3">
      <c r="A18" s="8">
        <v>6</v>
      </c>
      <c r="B18" s="10" t="s">
        <v>21</v>
      </c>
      <c r="C18" s="8" t="s">
        <v>19</v>
      </c>
      <c r="D18" s="11">
        <f t="shared" si="3"/>
        <v>9325.4</v>
      </c>
      <c r="E18" s="11">
        <f t="shared" si="5"/>
        <v>0</v>
      </c>
      <c r="F18" s="12">
        <f t="shared" si="5"/>
        <v>0</v>
      </c>
      <c r="G18" s="12">
        <f t="shared" si="5"/>
        <v>0</v>
      </c>
      <c r="H18" s="12">
        <f t="shared" si="5"/>
        <v>0</v>
      </c>
      <c r="I18" s="11">
        <f t="shared" si="5"/>
        <v>0</v>
      </c>
      <c r="J18" s="11">
        <f t="shared" si="5"/>
        <v>9325.4</v>
      </c>
      <c r="K18" s="8" t="s">
        <v>19</v>
      </c>
    </row>
    <row r="19" spans="1:11" ht="99" customHeight="1" x14ac:dyDescent="0.3">
      <c r="A19" s="8">
        <v>7</v>
      </c>
      <c r="B19" s="10" t="s">
        <v>23</v>
      </c>
      <c r="C19" s="8" t="s">
        <v>19</v>
      </c>
      <c r="D19" s="11">
        <f t="shared" si="3"/>
        <v>664.1</v>
      </c>
      <c r="E19" s="11">
        <f t="shared" ref="E19:J19" si="6">SUM(E20:E21)</f>
        <v>211.4</v>
      </c>
      <c r="F19" s="12">
        <f t="shared" si="6"/>
        <v>172.7</v>
      </c>
      <c r="G19" s="12">
        <f t="shared" si="6"/>
        <v>70</v>
      </c>
      <c r="H19" s="12">
        <f t="shared" si="6"/>
        <v>70</v>
      </c>
      <c r="I19" s="11">
        <f t="shared" si="6"/>
        <v>70</v>
      </c>
      <c r="J19" s="11">
        <f t="shared" si="6"/>
        <v>70</v>
      </c>
      <c r="K19" s="8" t="s">
        <v>19</v>
      </c>
    </row>
    <row r="20" spans="1:11" ht="18" customHeight="1" x14ac:dyDescent="0.3">
      <c r="A20" s="8">
        <v>8</v>
      </c>
      <c r="B20" s="10" t="s">
        <v>20</v>
      </c>
      <c r="C20" s="8" t="s">
        <v>19</v>
      </c>
      <c r="D20" s="11">
        <f t="shared" si="3"/>
        <v>262.3</v>
      </c>
      <c r="E20" s="11">
        <f t="shared" ref="E20:J21" si="7">E47</f>
        <v>141.4</v>
      </c>
      <c r="F20" s="12">
        <f t="shared" si="7"/>
        <v>120.9</v>
      </c>
      <c r="G20" s="12">
        <f t="shared" si="7"/>
        <v>0</v>
      </c>
      <c r="H20" s="12">
        <f t="shared" si="7"/>
        <v>0</v>
      </c>
      <c r="I20" s="11">
        <f t="shared" si="7"/>
        <v>0</v>
      </c>
      <c r="J20" s="11">
        <f t="shared" si="7"/>
        <v>0</v>
      </c>
      <c r="K20" s="8" t="s">
        <v>19</v>
      </c>
    </row>
    <row r="21" spans="1:11" ht="16.5" customHeight="1" x14ac:dyDescent="0.3">
      <c r="A21" s="8">
        <v>9</v>
      </c>
      <c r="B21" s="10" t="s">
        <v>21</v>
      </c>
      <c r="C21" s="8" t="s">
        <v>19</v>
      </c>
      <c r="D21" s="11">
        <f t="shared" si="3"/>
        <v>401.8</v>
      </c>
      <c r="E21" s="11">
        <f t="shared" si="7"/>
        <v>70</v>
      </c>
      <c r="F21" s="12">
        <f t="shared" si="7"/>
        <v>51.8</v>
      </c>
      <c r="G21" s="12">
        <f t="shared" si="7"/>
        <v>70</v>
      </c>
      <c r="H21" s="12">
        <f t="shared" si="7"/>
        <v>70</v>
      </c>
      <c r="I21" s="11">
        <f t="shared" si="7"/>
        <v>70</v>
      </c>
      <c r="J21" s="11">
        <f t="shared" si="7"/>
        <v>70</v>
      </c>
      <c r="K21" s="8" t="s">
        <v>19</v>
      </c>
    </row>
    <row r="22" spans="1:11" ht="15.6" x14ac:dyDescent="0.3">
      <c r="A22" s="8">
        <v>10</v>
      </c>
      <c r="B22" s="27" t="s">
        <v>24</v>
      </c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31.2" x14ac:dyDescent="0.3">
      <c r="A23" s="8">
        <v>11</v>
      </c>
      <c r="B23" s="10" t="s">
        <v>25</v>
      </c>
      <c r="C23" s="8" t="s">
        <v>19</v>
      </c>
      <c r="D23" s="11">
        <f>SUM(E23:J23)</f>
        <v>1948.1999999999998</v>
      </c>
      <c r="E23" s="11">
        <f>E24</f>
        <v>329.3</v>
      </c>
      <c r="F23" s="12">
        <f t="shared" ref="F23:J23" si="8">F24</f>
        <v>376.5</v>
      </c>
      <c r="G23" s="12">
        <f t="shared" si="8"/>
        <v>385.5</v>
      </c>
      <c r="H23" s="12">
        <f t="shared" si="8"/>
        <v>400.9</v>
      </c>
      <c r="I23" s="11">
        <f t="shared" si="8"/>
        <v>228</v>
      </c>
      <c r="J23" s="11">
        <f t="shared" si="8"/>
        <v>228</v>
      </c>
      <c r="K23" s="8" t="s">
        <v>19</v>
      </c>
    </row>
    <row r="24" spans="1:11" ht="15.6" x14ac:dyDescent="0.3">
      <c r="A24" s="8">
        <v>12</v>
      </c>
      <c r="B24" s="10" t="s">
        <v>21</v>
      </c>
      <c r="C24" s="8" t="s">
        <v>19</v>
      </c>
      <c r="D24" s="11">
        <f t="shared" ref="D24:D29" si="9">SUM(E24:J24)</f>
        <v>1948.1999999999998</v>
      </c>
      <c r="E24" s="11">
        <f t="shared" ref="E24:J24" si="10">E26</f>
        <v>329.3</v>
      </c>
      <c r="F24" s="12">
        <f t="shared" si="10"/>
        <v>376.5</v>
      </c>
      <c r="G24" s="12">
        <f t="shared" si="10"/>
        <v>385.5</v>
      </c>
      <c r="H24" s="12">
        <f t="shared" si="10"/>
        <v>400.9</v>
      </c>
      <c r="I24" s="11">
        <f t="shared" si="10"/>
        <v>228</v>
      </c>
      <c r="J24" s="11">
        <f t="shared" si="10"/>
        <v>228</v>
      </c>
      <c r="K24" s="8" t="s">
        <v>19</v>
      </c>
    </row>
    <row r="25" spans="1:11" ht="109.2" x14ac:dyDescent="0.3">
      <c r="A25" s="8">
        <v>13</v>
      </c>
      <c r="B25" s="10" t="s">
        <v>26</v>
      </c>
      <c r="C25" s="8" t="s">
        <v>19</v>
      </c>
      <c r="D25" s="11">
        <f t="shared" si="9"/>
        <v>1948.1999999999998</v>
      </c>
      <c r="E25" s="11">
        <f>E26</f>
        <v>329.3</v>
      </c>
      <c r="F25" s="12">
        <f t="shared" ref="F25:J25" si="11">F26</f>
        <v>376.5</v>
      </c>
      <c r="G25" s="12">
        <f t="shared" si="11"/>
        <v>385.5</v>
      </c>
      <c r="H25" s="12">
        <f t="shared" si="11"/>
        <v>400.9</v>
      </c>
      <c r="I25" s="11">
        <f t="shared" si="11"/>
        <v>228</v>
      </c>
      <c r="J25" s="11">
        <f t="shared" si="11"/>
        <v>228</v>
      </c>
      <c r="K25" s="8" t="s">
        <v>19</v>
      </c>
    </row>
    <row r="26" spans="1:11" ht="15.6" x14ac:dyDescent="0.3">
      <c r="A26" s="8">
        <v>14</v>
      </c>
      <c r="B26" s="10" t="s">
        <v>21</v>
      </c>
      <c r="C26" s="8" t="s">
        <v>19</v>
      </c>
      <c r="D26" s="11">
        <f t="shared" si="9"/>
        <v>1948.1999999999998</v>
      </c>
      <c r="E26" s="11">
        <f>E28</f>
        <v>329.3</v>
      </c>
      <c r="F26" s="12">
        <f t="shared" ref="F26:J26" si="12">F28</f>
        <v>376.5</v>
      </c>
      <c r="G26" s="12">
        <f t="shared" si="12"/>
        <v>385.5</v>
      </c>
      <c r="H26" s="12">
        <f t="shared" si="12"/>
        <v>400.9</v>
      </c>
      <c r="I26" s="11">
        <f t="shared" si="12"/>
        <v>228</v>
      </c>
      <c r="J26" s="11">
        <f t="shared" si="12"/>
        <v>228</v>
      </c>
      <c r="K26" s="8" t="s">
        <v>19</v>
      </c>
    </row>
    <row r="27" spans="1:11" ht="78" x14ac:dyDescent="0.3">
      <c r="A27" s="8">
        <v>15</v>
      </c>
      <c r="B27" s="10" t="s">
        <v>27</v>
      </c>
      <c r="C27" s="8" t="s">
        <v>28</v>
      </c>
      <c r="D27" s="11">
        <f t="shared" si="9"/>
        <v>1948.1999999999998</v>
      </c>
      <c r="E27" s="11">
        <f>E28</f>
        <v>329.3</v>
      </c>
      <c r="F27" s="12">
        <f t="shared" ref="F27:J27" si="13">F28</f>
        <v>376.5</v>
      </c>
      <c r="G27" s="12">
        <f t="shared" si="13"/>
        <v>385.5</v>
      </c>
      <c r="H27" s="12">
        <f t="shared" si="13"/>
        <v>400.9</v>
      </c>
      <c r="I27" s="11">
        <f t="shared" si="13"/>
        <v>228</v>
      </c>
      <c r="J27" s="11">
        <f t="shared" si="13"/>
        <v>228</v>
      </c>
      <c r="K27" s="13" t="s">
        <v>29</v>
      </c>
    </row>
    <row r="28" spans="1:11" ht="15.6" x14ac:dyDescent="0.3">
      <c r="A28" s="8">
        <v>16</v>
      </c>
      <c r="B28" s="10" t="s">
        <v>21</v>
      </c>
      <c r="C28" s="8" t="s">
        <v>19</v>
      </c>
      <c r="D28" s="11">
        <f t="shared" si="9"/>
        <v>1948.1999999999998</v>
      </c>
      <c r="E28" s="11">
        <v>329.3</v>
      </c>
      <c r="F28" s="12">
        <v>376.5</v>
      </c>
      <c r="G28" s="12">
        <v>385.5</v>
      </c>
      <c r="H28" s="12">
        <v>400.9</v>
      </c>
      <c r="I28" s="11">
        <v>228</v>
      </c>
      <c r="J28" s="11">
        <v>228</v>
      </c>
      <c r="K28" s="8" t="s">
        <v>19</v>
      </c>
    </row>
    <row r="29" spans="1:11" ht="46.8" x14ac:dyDescent="0.3">
      <c r="A29" s="8">
        <v>17</v>
      </c>
      <c r="B29" s="10" t="s">
        <v>30</v>
      </c>
      <c r="C29" s="8" t="s">
        <v>28</v>
      </c>
      <c r="D29" s="11">
        <f t="shared" si="9"/>
        <v>0</v>
      </c>
      <c r="E29" s="11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K29" s="13" t="s">
        <v>29</v>
      </c>
    </row>
    <row r="30" spans="1:11" ht="15.75" customHeight="1" x14ac:dyDescent="0.3">
      <c r="A30" s="8">
        <v>18</v>
      </c>
      <c r="B30" s="28" t="s">
        <v>31</v>
      </c>
      <c r="C30" s="29"/>
      <c r="D30" s="29"/>
      <c r="E30" s="29"/>
      <c r="F30" s="29"/>
      <c r="G30" s="29"/>
      <c r="H30" s="29"/>
      <c r="I30" s="29"/>
      <c r="J30" s="29"/>
      <c r="K30" s="30"/>
    </row>
    <row r="31" spans="1:11" ht="31.2" x14ac:dyDescent="0.3">
      <c r="A31" s="8">
        <v>19</v>
      </c>
      <c r="B31" s="10" t="s">
        <v>32</v>
      </c>
      <c r="C31" s="8" t="s">
        <v>19</v>
      </c>
      <c r="D31" s="11">
        <f>SUM(E31:J31)</f>
        <v>32510.600000000002</v>
      </c>
      <c r="E31" s="11">
        <f>E32</f>
        <v>6451.2</v>
      </c>
      <c r="F31" s="12">
        <f t="shared" ref="F31:J31" si="14">F32</f>
        <v>6905.6</v>
      </c>
      <c r="G31" s="12">
        <f t="shared" si="14"/>
        <v>7150.4000000000005</v>
      </c>
      <c r="H31" s="12">
        <f t="shared" si="14"/>
        <v>1433.4</v>
      </c>
      <c r="I31" s="11">
        <f t="shared" si="14"/>
        <v>5285</v>
      </c>
      <c r="J31" s="11">
        <f t="shared" si="14"/>
        <v>5285</v>
      </c>
      <c r="K31" s="8" t="s">
        <v>19</v>
      </c>
    </row>
    <row r="32" spans="1:11" ht="15.6" x14ac:dyDescent="0.3">
      <c r="A32" s="8">
        <v>20</v>
      </c>
      <c r="B32" s="10" t="s">
        <v>21</v>
      </c>
      <c r="C32" s="8" t="s">
        <v>19</v>
      </c>
      <c r="D32" s="11">
        <f t="shared" ref="D32:D38" si="15">SUM(E32:J32)</f>
        <v>32510.600000000002</v>
      </c>
      <c r="E32" s="11">
        <f t="shared" ref="E32:J32" si="16">E34</f>
        <v>6451.2</v>
      </c>
      <c r="F32" s="12">
        <f t="shared" si="16"/>
        <v>6905.6</v>
      </c>
      <c r="G32" s="12">
        <f t="shared" si="16"/>
        <v>7150.4000000000005</v>
      </c>
      <c r="H32" s="12">
        <f t="shared" si="16"/>
        <v>1433.4</v>
      </c>
      <c r="I32" s="11">
        <f t="shared" si="16"/>
        <v>5285</v>
      </c>
      <c r="J32" s="11">
        <f t="shared" si="16"/>
        <v>5285</v>
      </c>
      <c r="K32" s="8" t="s">
        <v>19</v>
      </c>
    </row>
    <row r="33" spans="1:11" ht="109.2" x14ac:dyDescent="0.3">
      <c r="A33" s="8">
        <v>21</v>
      </c>
      <c r="B33" s="10" t="s">
        <v>26</v>
      </c>
      <c r="C33" s="8" t="s">
        <v>19</v>
      </c>
      <c r="D33" s="11">
        <f t="shared" si="15"/>
        <v>32510.600000000002</v>
      </c>
      <c r="E33" s="11">
        <f>E34</f>
        <v>6451.2</v>
      </c>
      <c r="F33" s="12">
        <f t="shared" ref="F33:J33" si="17">F34</f>
        <v>6905.6</v>
      </c>
      <c r="G33" s="12">
        <f t="shared" si="17"/>
        <v>7150.4000000000005</v>
      </c>
      <c r="H33" s="12">
        <f t="shared" si="17"/>
        <v>1433.4</v>
      </c>
      <c r="I33" s="11">
        <f t="shared" si="17"/>
        <v>5285</v>
      </c>
      <c r="J33" s="11">
        <f t="shared" si="17"/>
        <v>5285</v>
      </c>
      <c r="K33" s="8" t="s">
        <v>19</v>
      </c>
    </row>
    <row r="34" spans="1:11" ht="15.6" x14ac:dyDescent="0.3">
      <c r="A34" s="8">
        <v>22</v>
      </c>
      <c r="B34" s="10" t="s">
        <v>21</v>
      </c>
      <c r="C34" s="8" t="s">
        <v>19</v>
      </c>
      <c r="D34" s="11">
        <f t="shared" si="15"/>
        <v>32510.600000000002</v>
      </c>
      <c r="E34" s="11">
        <f>E36+E38</f>
        <v>6451.2</v>
      </c>
      <c r="F34" s="12">
        <f t="shared" ref="F34:J34" si="18">F36+F38</f>
        <v>6905.6</v>
      </c>
      <c r="G34" s="12">
        <f t="shared" si="18"/>
        <v>7150.4000000000005</v>
      </c>
      <c r="H34" s="12">
        <f>H36+H38</f>
        <v>1433.4</v>
      </c>
      <c r="I34" s="11">
        <f t="shared" si="18"/>
        <v>5285</v>
      </c>
      <c r="J34" s="11">
        <f t="shared" si="18"/>
        <v>5285</v>
      </c>
      <c r="K34" s="8" t="s">
        <v>19</v>
      </c>
    </row>
    <row r="35" spans="1:11" ht="93.6" x14ac:dyDescent="0.3">
      <c r="A35" s="8">
        <v>23</v>
      </c>
      <c r="B35" s="10" t="s">
        <v>33</v>
      </c>
      <c r="C35" s="8" t="s">
        <v>28</v>
      </c>
      <c r="D35" s="11">
        <f t="shared" si="15"/>
        <v>29716.400000000001</v>
      </c>
      <c r="E35" s="11">
        <f>E36</f>
        <v>6045.2</v>
      </c>
      <c r="F35" s="12">
        <f t="shared" ref="F35:J35" si="19">F36</f>
        <v>6482.6</v>
      </c>
      <c r="G35" s="12">
        <f t="shared" si="19"/>
        <v>6645.1</v>
      </c>
      <c r="H35" s="12">
        <f t="shared" si="19"/>
        <v>907.9</v>
      </c>
      <c r="I35" s="11">
        <f t="shared" si="19"/>
        <v>4817.8</v>
      </c>
      <c r="J35" s="11">
        <f t="shared" si="19"/>
        <v>4817.8</v>
      </c>
      <c r="K35" s="13" t="s">
        <v>34</v>
      </c>
    </row>
    <row r="36" spans="1:11" ht="15.6" x14ac:dyDescent="0.3">
      <c r="A36" s="8">
        <v>24</v>
      </c>
      <c r="B36" s="10" t="s">
        <v>21</v>
      </c>
      <c r="C36" s="8" t="s">
        <v>19</v>
      </c>
      <c r="D36" s="11">
        <f t="shared" si="15"/>
        <v>29716.400000000001</v>
      </c>
      <c r="E36" s="11">
        <v>6045.2</v>
      </c>
      <c r="F36" s="12">
        <f>6472.8+9.8</f>
        <v>6482.6</v>
      </c>
      <c r="G36" s="12">
        <v>6645.1</v>
      </c>
      <c r="H36" s="12">
        <v>907.9</v>
      </c>
      <c r="I36" s="11">
        <v>4817.8</v>
      </c>
      <c r="J36" s="11">
        <v>4817.8</v>
      </c>
      <c r="K36" s="8" t="s">
        <v>19</v>
      </c>
    </row>
    <row r="37" spans="1:11" ht="109.2" x14ac:dyDescent="0.3">
      <c r="A37" s="8">
        <v>25</v>
      </c>
      <c r="B37" s="10" t="s">
        <v>35</v>
      </c>
      <c r="C37" s="8" t="s">
        <v>28</v>
      </c>
      <c r="D37" s="11">
        <f t="shared" si="15"/>
        <v>2794.2</v>
      </c>
      <c r="E37" s="11">
        <f>E38</f>
        <v>406</v>
      </c>
      <c r="F37" s="12">
        <f t="shared" ref="F37:J37" si="20">F38</f>
        <v>423</v>
      </c>
      <c r="G37" s="12">
        <f t="shared" si="20"/>
        <v>505.3</v>
      </c>
      <c r="H37" s="12">
        <f t="shared" si="20"/>
        <v>525.5</v>
      </c>
      <c r="I37" s="11">
        <f t="shared" si="20"/>
        <v>467.2</v>
      </c>
      <c r="J37" s="11">
        <f t="shared" si="20"/>
        <v>467.2</v>
      </c>
      <c r="K37" s="13" t="s">
        <v>36</v>
      </c>
    </row>
    <row r="38" spans="1:11" ht="15.6" x14ac:dyDescent="0.3">
      <c r="A38" s="8">
        <v>26</v>
      </c>
      <c r="B38" s="10" t="s">
        <v>21</v>
      </c>
      <c r="C38" s="8" t="s">
        <v>19</v>
      </c>
      <c r="D38" s="11">
        <f t="shared" si="15"/>
        <v>2794.2</v>
      </c>
      <c r="E38" s="11">
        <v>406</v>
      </c>
      <c r="F38" s="12">
        <v>423</v>
      </c>
      <c r="G38" s="12">
        <v>505.3</v>
      </c>
      <c r="H38" s="12">
        <v>525.5</v>
      </c>
      <c r="I38" s="11">
        <v>467.2</v>
      </c>
      <c r="J38" s="11">
        <v>467.2</v>
      </c>
      <c r="K38" s="8" t="s">
        <v>19</v>
      </c>
    </row>
    <row r="39" spans="1:11" ht="15.6" x14ac:dyDescent="0.3">
      <c r="A39" s="8">
        <v>27</v>
      </c>
      <c r="B39" s="27" t="s">
        <v>37</v>
      </c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31.2" x14ac:dyDescent="0.3">
      <c r="A40" s="8">
        <v>28</v>
      </c>
      <c r="B40" s="10" t="s">
        <v>38</v>
      </c>
      <c r="C40" s="8" t="s">
        <v>19</v>
      </c>
      <c r="D40" s="11">
        <f>SUM(E40:J40)</f>
        <v>94660.2</v>
      </c>
      <c r="E40" s="11">
        <f>SUM(E41:E42)</f>
        <v>904.5</v>
      </c>
      <c r="F40" s="12">
        <f t="shared" ref="F40:J40" si="21">SUM(F41:F42)</f>
        <v>221.7</v>
      </c>
      <c r="G40" s="12">
        <f t="shared" si="21"/>
        <v>70</v>
      </c>
      <c r="H40" s="12">
        <f t="shared" si="21"/>
        <v>70</v>
      </c>
      <c r="I40" s="11">
        <f t="shared" si="21"/>
        <v>70</v>
      </c>
      <c r="J40" s="11">
        <f t="shared" si="21"/>
        <v>93324</v>
      </c>
      <c r="K40" s="8" t="s">
        <v>19</v>
      </c>
    </row>
    <row r="41" spans="1:11" ht="15.6" x14ac:dyDescent="0.3">
      <c r="A41" s="8">
        <v>29</v>
      </c>
      <c r="B41" s="10" t="s">
        <v>20</v>
      </c>
      <c r="C41" s="8" t="s">
        <v>19</v>
      </c>
      <c r="D41" s="11">
        <f t="shared" ref="D41:D68" si="22">SUM(E41:J41)</f>
        <v>84190.900000000009</v>
      </c>
      <c r="E41" s="11">
        <f t="shared" ref="E41:J42" si="23">E47+E50</f>
        <v>141.4</v>
      </c>
      <c r="F41" s="12">
        <f t="shared" si="23"/>
        <v>120.9</v>
      </c>
      <c r="G41" s="12">
        <f t="shared" si="23"/>
        <v>0</v>
      </c>
      <c r="H41" s="12">
        <f t="shared" si="23"/>
        <v>0</v>
      </c>
      <c r="I41" s="11">
        <f t="shared" si="23"/>
        <v>0</v>
      </c>
      <c r="J41" s="11">
        <f t="shared" si="23"/>
        <v>83928.6</v>
      </c>
      <c r="K41" s="8" t="s">
        <v>19</v>
      </c>
    </row>
    <row r="42" spans="1:11" ht="15.6" x14ac:dyDescent="0.3">
      <c r="A42" s="8">
        <v>30</v>
      </c>
      <c r="B42" s="10" t="s">
        <v>21</v>
      </c>
      <c r="C42" s="8" t="s">
        <v>19</v>
      </c>
      <c r="D42" s="11">
        <f t="shared" si="22"/>
        <v>10469.299999999999</v>
      </c>
      <c r="E42" s="11">
        <f t="shared" si="23"/>
        <v>763.1</v>
      </c>
      <c r="F42" s="12">
        <f t="shared" si="23"/>
        <v>100.8</v>
      </c>
      <c r="G42" s="12">
        <f t="shared" si="23"/>
        <v>70</v>
      </c>
      <c r="H42" s="12">
        <f t="shared" si="23"/>
        <v>70</v>
      </c>
      <c r="I42" s="11">
        <f t="shared" si="23"/>
        <v>70</v>
      </c>
      <c r="J42" s="11">
        <f t="shared" si="23"/>
        <v>9395.4</v>
      </c>
      <c r="K42" s="8" t="s">
        <v>19</v>
      </c>
    </row>
    <row r="43" spans="1:11" ht="46.8" x14ac:dyDescent="0.3">
      <c r="A43" s="8">
        <v>31</v>
      </c>
      <c r="B43" s="10" t="s">
        <v>39</v>
      </c>
      <c r="C43" s="8" t="s">
        <v>19</v>
      </c>
      <c r="D43" s="11">
        <f t="shared" si="22"/>
        <v>93254</v>
      </c>
      <c r="E43" s="11">
        <f>SUM(E44:E45)</f>
        <v>0</v>
      </c>
      <c r="F43" s="12">
        <f t="shared" ref="F43:J43" si="24">SUM(F44:F45)</f>
        <v>0</v>
      </c>
      <c r="G43" s="12">
        <f t="shared" si="24"/>
        <v>0</v>
      </c>
      <c r="H43" s="12">
        <f t="shared" si="24"/>
        <v>0</v>
      </c>
      <c r="I43" s="11">
        <f t="shared" si="24"/>
        <v>0</v>
      </c>
      <c r="J43" s="11">
        <f t="shared" si="24"/>
        <v>93254</v>
      </c>
      <c r="K43" s="8" t="s">
        <v>19</v>
      </c>
    </row>
    <row r="44" spans="1:11" ht="15.6" x14ac:dyDescent="0.3">
      <c r="A44" s="8">
        <v>32</v>
      </c>
      <c r="B44" s="10" t="s">
        <v>20</v>
      </c>
      <c r="C44" s="8" t="s">
        <v>19</v>
      </c>
      <c r="D44" s="11">
        <f t="shared" si="22"/>
        <v>83928.6</v>
      </c>
      <c r="E44" s="11">
        <f t="shared" ref="E44:J45" si="25">E67</f>
        <v>0</v>
      </c>
      <c r="F44" s="12">
        <f t="shared" si="25"/>
        <v>0</v>
      </c>
      <c r="G44" s="12">
        <f t="shared" si="25"/>
        <v>0</v>
      </c>
      <c r="H44" s="12">
        <f t="shared" si="25"/>
        <v>0</v>
      </c>
      <c r="I44" s="11">
        <f t="shared" si="25"/>
        <v>0</v>
      </c>
      <c r="J44" s="11">
        <f t="shared" si="25"/>
        <v>83928.6</v>
      </c>
      <c r="K44" s="8" t="s">
        <v>19</v>
      </c>
    </row>
    <row r="45" spans="1:11" ht="15.6" x14ac:dyDescent="0.3">
      <c r="A45" s="8">
        <v>33</v>
      </c>
      <c r="B45" s="10" t="s">
        <v>21</v>
      </c>
      <c r="C45" s="8" t="s">
        <v>19</v>
      </c>
      <c r="D45" s="11">
        <f t="shared" si="22"/>
        <v>9325.4</v>
      </c>
      <c r="E45" s="11">
        <f t="shared" si="25"/>
        <v>0</v>
      </c>
      <c r="F45" s="12">
        <f t="shared" si="25"/>
        <v>0</v>
      </c>
      <c r="G45" s="12">
        <f t="shared" si="25"/>
        <v>0</v>
      </c>
      <c r="H45" s="12">
        <f t="shared" si="25"/>
        <v>0</v>
      </c>
      <c r="I45" s="11">
        <f t="shared" si="25"/>
        <v>0</v>
      </c>
      <c r="J45" s="11">
        <f t="shared" si="25"/>
        <v>9325.4</v>
      </c>
      <c r="K45" s="8" t="s">
        <v>19</v>
      </c>
    </row>
    <row r="46" spans="1:11" ht="124.8" x14ac:dyDescent="0.3">
      <c r="A46" s="8">
        <v>34</v>
      </c>
      <c r="B46" s="10" t="s">
        <v>40</v>
      </c>
      <c r="C46" s="8" t="s">
        <v>19</v>
      </c>
      <c r="D46" s="11">
        <f>SUM(E46:J46)</f>
        <v>664.1</v>
      </c>
      <c r="E46" s="11">
        <f t="shared" ref="E46:J46" si="26">SUM(E47:E48)</f>
        <v>211.4</v>
      </c>
      <c r="F46" s="12">
        <f t="shared" si="26"/>
        <v>172.7</v>
      </c>
      <c r="G46" s="12">
        <f t="shared" si="26"/>
        <v>70</v>
      </c>
      <c r="H46" s="12">
        <f t="shared" si="26"/>
        <v>70</v>
      </c>
      <c r="I46" s="11">
        <f t="shared" si="26"/>
        <v>70</v>
      </c>
      <c r="J46" s="11">
        <f t="shared" si="26"/>
        <v>70</v>
      </c>
      <c r="K46" s="8" t="s">
        <v>19</v>
      </c>
    </row>
    <row r="47" spans="1:11" ht="18" customHeight="1" x14ac:dyDescent="0.3">
      <c r="A47" s="8">
        <v>35</v>
      </c>
      <c r="B47" s="10" t="s">
        <v>20</v>
      </c>
      <c r="C47" s="8" t="s">
        <v>19</v>
      </c>
      <c r="D47" s="11">
        <f t="shared" si="22"/>
        <v>262.3</v>
      </c>
      <c r="E47" s="11">
        <f t="shared" ref="E47:J48" si="27">E56</f>
        <v>141.4</v>
      </c>
      <c r="F47" s="12">
        <f t="shared" si="27"/>
        <v>120.9</v>
      </c>
      <c r="G47" s="12">
        <f t="shared" si="27"/>
        <v>0</v>
      </c>
      <c r="H47" s="12">
        <f t="shared" si="27"/>
        <v>0</v>
      </c>
      <c r="I47" s="11">
        <f t="shared" si="27"/>
        <v>0</v>
      </c>
      <c r="J47" s="11">
        <f t="shared" si="27"/>
        <v>0</v>
      </c>
      <c r="K47" s="8" t="s">
        <v>19</v>
      </c>
    </row>
    <row r="48" spans="1:11" ht="16.5" customHeight="1" x14ac:dyDescent="0.3">
      <c r="A48" s="8">
        <v>36</v>
      </c>
      <c r="B48" s="10" t="s">
        <v>21</v>
      </c>
      <c r="C48" s="8" t="s">
        <v>19</v>
      </c>
      <c r="D48" s="11">
        <f t="shared" si="22"/>
        <v>401.8</v>
      </c>
      <c r="E48" s="11">
        <f t="shared" si="27"/>
        <v>70</v>
      </c>
      <c r="F48" s="12">
        <f t="shared" si="27"/>
        <v>51.8</v>
      </c>
      <c r="G48" s="12">
        <f t="shared" si="27"/>
        <v>70</v>
      </c>
      <c r="H48" s="12">
        <f t="shared" si="27"/>
        <v>70</v>
      </c>
      <c r="I48" s="11">
        <f t="shared" si="27"/>
        <v>70</v>
      </c>
      <c r="J48" s="11">
        <f t="shared" si="27"/>
        <v>70</v>
      </c>
      <c r="K48" s="8" t="s">
        <v>19</v>
      </c>
    </row>
    <row r="49" spans="1:11" ht="109.2" x14ac:dyDescent="0.3">
      <c r="A49" s="8">
        <v>37</v>
      </c>
      <c r="B49" s="10" t="s">
        <v>26</v>
      </c>
      <c r="C49" s="8" t="s">
        <v>19</v>
      </c>
      <c r="D49" s="11">
        <f t="shared" si="22"/>
        <v>93996.1</v>
      </c>
      <c r="E49" s="11">
        <f>SUM(E50:E51)</f>
        <v>693.1</v>
      </c>
      <c r="F49" s="12">
        <f t="shared" ref="F49:J49" si="28">SUM(F50:F51)</f>
        <v>49</v>
      </c>
      <c r="G49" s="12">
        <f t="shared" si="28"/>
        <v>0</v>
      </c>
      <c r="H49" s="12">
        <f t="shared" si="28"/>
        <v>0</v>
      </c>
      <c r="I49" s="11">
        <f t="shared" si="28"/>
        <v>0</v>
      </c>
      <c r="J49" s="11">
        <f t="shared" si="28"/>
        <v>93254</v>
      </c>
      <c r="K49" s="8" t="s">
        <v>19</v>
      </c>
    </row>
    <row r="50" spans="1:11" ht="15.6" x14ac:dyDescent="0.3">
      <c r="A50" s="8">
        <v>38</v>
      </c>
      <c r="B50" s="10" t="s">
        <v>20</v>
      </c>
      <c r="C50" s="8" t="s">
        <v>19</v>
      </c>
      <c r="D50" s="11">
        <f t="shared" si="22"/>
        <v>83928.6</v>
      </c>
      <c r="E50" s="11">
        <f>E67</f>
        <v>0</v>
      </c>
      <c r="F50" s="12">
        <f t="shared" ref="F50:J50" si="29">F67</f>
        <v>0</v>
      </c>
      <c r="G50" s="12">
        <f t="shared" si="29"/>
        <v>0</v>
      </c>
      <c r="H50" s="12">
        <f t="shared" si="29"/>
        <v>0</v>
      </c>
      <c r="I50" s="11">
        <f t="shared" si="29"/>
        <v>0</v>
      </c>
      <c r="J50" s="11">
        <f t="shared" si="29"/>
        <v>83928.6</v>
      </c>
      <c r="K50" s="8" t="s">
        <v>19</v>
      </c>
    </row>
    <row r="51" spans="1:11" ht="15.6" x14ac:dyDescent="0.3">
      <c r="A51" s="8">
        <v>39</v>
      </c>
      <c r="B51" s="10" t="s">
        <v>21</v>
      </c>
      <c r="C51" s="8" t="s">
        <v>19</v>
      </c>
      <c r="D51" s="11">
        <f t="shared" si="22"/>
        <v>10067.5</v>
      </c>
      <c r="E51" s="11">
        <f>+E54+E59+E62+E68</f>
        <v>693.1</v>
      </c>
      <c r="F51" s="12">
        <f t="shared" ref="F51:J51" si="30">+F54+F59+F62+F68</f>
        <v>49</v>
      </c>
      <c r="G51" s="12">
        <f t="shared" si="30"/>
        <v>0</v>
      </c>
      <c r="H51" s="12">
        <f t="shared" si="30"/>
        <v>0</v>
      </c>
      <c r="I51" s="11">
        <f t="shared" si="30"/>
        <v>0</v>
      </c>
      <c r="J51" s="11">
        <f t="shared" si="30"/>
        <v>9325.4</v>
      </c>
      <c r="K51" s="8" t="s">
        <v>19</v>
      </c>
    </row>
    <row r="52" spans="1:11" ht="46.8" x14ac:dyDescent="0.3">
      <c r="A52" s="8">
        <v>40</v>
      </c>
      <c r="B52" s="10" t="s">
        <v>41</v>
      </c>
      <c r="C52" s="8" t="s">
        <v>28</v>
      </c>
      <c r="D52" s="11">
        <f t="shared" si="22"/>
        <v>0</v>
      </c>
      <c r="E52" s="11">
        <v>0</v>
      </c>
      <c r="F52" s="12">
        <v>0</v>
      </c>
      <c r="G52" s="12">
        <v>0</v>
      </c>
      <c r="H52" s="12">
        <v>0</v>
      </c>
      <c r="I52" s="11">
        <v>0</v>
      </c>
      <c r="J52" s="11">
        <v>0</v>
      </c>
      <c r="K52" s="13" t="s">
        <v>42</v>
      </c>
    </row>
    <row r="53" spans="1:11" ht="46.8" x14ac:dyDescent="0.3">
      <c r="A53" s="8">
        <v>41</v>
      </c>
      <c r="B53" s="10" t="s">
        <v>43</v>
      </c>
      <c r="C53" s="8" t="s">
        <v>28</v>
      </c>
      <c r="D53" s="11">
        <f t="shared" si="22"/>
        <v>9</v>
      </c>
      <c r="E53" s="11">
        <f>E54</f>
        <v>0</v>
      </c>
      <c r="F53" s="12">
        <f t="shared" ref="F53:J53" si="31">F54</f>
        <v>9</v>
      </c>
      <c r="G53" s="12">
        <f t="shared" si="31"/>
        <v>0</v>
      </c>
      <c r="H53" s="12">
        <f t="shared" si="31"/>
        <v>0</v>
      </c>
      <c r="I53" s="11">
        <f t="shared" si="31"/>
        <v>0</v>
      </c>
      <c r="J53" s="11">
        <f t="shared" si="31"/>
        <v>0</v>
      </c>
      <c r="K53" s="13" t="s">
        <v>42</v>
      </c>
    </row>
    <row r="54" spans="1:11" ht="15.6" x14ac:dyDescent="0.3">
      <c r="A54" s="8">
        <v>42</v>
      </c>
      <c r="B54" s="10" t="s">
        <v>21</v>
      </c>
      <c r="C54" s="8" t="s">
        <v>19</v>
      </c>
      <c r="D54" s="11">
        <f t="shared" si="22"/>
        <v>9</v>
      </c>
      <c r="E54" s="11">
        <v>0</v>
      </c>
      <c r="F54" s="12">
        <v>9</v>
      </c>
      <c r="G54" s="12">
        <v>0</v>
      </c>
      <c r="H54" s="12">
        <v>0</v>
      </c>
      <c r="I54" s="11">
        <v>0</v>
      </c>
      <c r="J54" s="11">
        <v>0</v>
      </c>
      <c r="K54" s="8" t="s">
        <v>19</v>
      </c>
    </row>
    <row r="55" spans="1:11" ht="109.2" x14ac:dyDescent="0.3">
      <c r="A55" s="8">
        <v>43</v>
      </c>
      <c r="B55" s="10" t="s">
        <v>44</v>
      </c>
      <c r="C55" s="8" t="s">
        <v>45</v>
      </c>
      <c r="D55" s="11">
        <f t="shared" si="22"/>
        <v>664.1</v>
      </c>
      <c r="E55" s="11">
        <f>SUM(E56:E57)</f>
        <v>211.4</v>
      </c>
      <c r="F55" s="12">
        <f t="shared" ref="F55:J55" si="32">SUM(F56:F57)</f>
        <v>172.7</v>
      </c>
      <c r="G55" s="12">
        <f t="shared" si="32"/>
        <v>70</v>
      </c>
      <c r="H55" s="12">
        <f t="shared" si="32"/>
        <v>70</v>
      </c>
      <c r="I55" s="11">
        <f t="shared" si="32"/>
        <v>70</v>
      </c>
      <c r="J55" s="11">
        <f t="shared" si="32"/>
        <v>70</v>
      </c>
      <c r="K55" s="13" t="s">
        <v>46</v>
      </c>
    </row>
    <row r="56" spans="1:11" ht="15.6" x14ac:dyDescent="0.3">
      <c r="A56" s="8">
        <v>44</v>
      </c>
      <c r="B56" s="10" t="s">
        <v>20</v>
      </c>
      <c r="C56" s="8" t="s">
        <v>19</v>
      </c>
      <c r="D56" s="11">
        <f t="shared" si="22"/>
        <v>262.3</v>
      </c>
      <c r="E56" s="11">
        <v>141.4</v>
      </c>
      <c r="F56" s="12">
        <v>120.9</v>
      </c>
      <c r="G56" s="12">
        <v>0</v>
      </c>
      <c r="H56" s="12">
        <v>0</v>
      </c>
      <c r="I56" s="11">
        <v>0</v>
      </c>
      <c r="J56" s="11">
        <v>0</v>
      </c>
      <c r="K56" s="8" t="s">
        <v>19</v>
      </c>
    </row>
    <row r="57" spans="1:11" ht="15.6" x14ac:dyDescent="0.3">
      <c r="A57" s="8">
        <v>45</v>
      </c>
      <c r="B57" s="10" t="s">
        <v>21</v>
      </c>
      <c r="C57" s="8" t="s">
        <v>19</v>
      </c>
      <c r="D57" s="11">
        <f t="shared" si="22"/>
        <v>401.8</v>
      </c>
      <c r="E57" s="11">
        <v>70</v>
      </c>
      <c r="F57" s="12">
        <v>51.8</v>
      </c>
      <c r="G57" s="12">
        <v>70</v>
      </c>
      <c r="H57" s="12">
        <v>70</v>
      </c>
      <c r="I57" s="11">
        <v>70</v>
      </c>
      <c r="J57" s="11">
        <v>70</v>
      </c>
      <c r="K57" s="8" t="s">
        <v>19</v>
      </c>
    </row>
    <row r="58" spans="1:11" ht="153.75" customHeight="1" x14ac:dyDescent="0.3">
      <c r="A58" s="8">
        <v>46</v>
      </c>
      <c r="B58" s="10" t="s">
        <v>47</v>
      </c>
      <c r="C58" s="8" t="s">
        <v>28</v>
      </c>
      <c r="D58" s="11">
        <f t="shared" si="22"/>
        <v>584.6</v>
      </c>
      <c r="E58" s="11">
        <f>E59</f>
        <v>584.6</v>
      </c>
      <c r="F58" s="12">
        <f t="shared" ref="F58:J58" si="33">F59</f>
        <v>0</v>
      </c>
      <c r="G58" s="12">
        <f t="shared" si="33"/>
        <v>0</v>
      </c>
      <c r="H58" s="12">
        <f t="shared" si="33"/>
        <v>0</v>
      </c>
      <c r="I58" s="11">
        <f t="shared" si="33"/>
        <v>0</v>
      </c>
      <c r="J58" s="11">
        <f t="shared" si="33"/>
        <v>0</v>
      </c>
      <c r="K58" s="13" t="s">
        <v>42</v>
      </c>
    </row>
    <row r="59" spans="1:11" ht="15.6" x14ac:dyDescent="0.3">
      <c r="A59" s="8">
        <v>47</v>
      </c>
      <c r="B59" s="10" t="s">
        <v>21</v>
      </c>
      <c r="C59" s="8" t="s">
        <v>19</v>
      </c>
      <c r="D59" s="11">
        <f t="shared" si="22"/>
        <v>584.6</v>
      </c>
      <c r="E59" s="11">
        <v>584.6</v>
      </c>
      <c r="F59" s="12">
        <v>0</v>
      </c>
      <c r="G59" s="12">
        <v>0</v>
      </c>
      <c r="H59" s="12">
        <v>0</v>
      </c>
      <c r="I59" s="11">
        <v>0</v>
      </c>
      <c r="J59" s="11">
        <v>0</v>
      </c>
      <c r="K59" s="8" t="s">
        <v>19</v>
      </c>
    </row>
    <row r="60" spans="1:11" ht="78" x14ac:dyDescent="0.3">
      <c r="A60" s="8">
        <v>48</v>
      </c>
      <c r="B60" s="10" t="s">
        <v>48</v>
      </c>
      <c r="C60" s="8" t="s">
        <v>28</v>
      </c>
      <c r="D60" s="11">
        <f t="shared" si="22"/>
        <v>0</v>
      </c>
      <c r="E60" s="11">
        <v>0</v>
      </c>
      <c r="F60" s="12">
        <v>0</v>
      </c>
      <c r="G60" s="12">
        <v>0</v>
      </c>
      <c r="H60" s="12">
        <v>0</v>
      </c>
      <c r="I60" s="11">
        <v>0</v>
      </c>
      <c r="J60" s="11">
        <v>0</v>
      </c>
      <c r="K60" s="13" t="s">
        <v>42</v>
      </c>
    </row>
    <row r="61" spans="1:11" ht="46.8" x14ac:dyDescent="0.3">
      <c r="A61" s="8">
        <v>49</v>
      </c>
      <c r="B61" s="10" t="s">
        <v>49</v>
      </c>
      <c r="C61" s="8" t="s">
        <v>28</v>
      </c>
      <c r="D61" s="11">
        <f t="shared" si="22"/>
        <v>148.5</v>
      </c>
      <c r="E61" s="11">
        <f>E62</f>
        <v>108.5</v>
      </c>
      <c r="F61" s="12">
        <f t="shared" ref="F61:J61" si="34">F62</f>
        <v>40</v>
      </c>
      <c r="G61" s="12">
        <f t="shared" si="34"/>
        <v>0</v>
      </c>
      <c r="H61" s="12">
        <f t="shared" si="34"/>
        <v>0</v>
      </c>
      <c r="I61" s="11">
        <f t="shared" si="34"/>
        <v>0</v>
      </c>
      <c r="J61" s="11">
        <f t="shared" si="34"/>
        <v>0</v>
      </c>
      <c r="K61" s="13" t="s">
        <v>50</v>
      </c>
    </row>
    <row r="62" spans="1:11" ht="15.6" x14ac:dyDescent="0.3">
      <c r="A62" s="8">
        <v>50</v>
      </c>
      <c r="B62" s="10" t="s">
        <v>21</v>
      </c>
      <c r="C62" s="8" t="s">
        <v>19</v>
      </c>
      <c r="D62" s="11">
        <f t="shared" si="22"/>
        <v>148.5</v>
      </c>
      <c r="E62" s="11">
        <v>108.5</v>
      </c>
      <c r="F62" s="12">
        <v>40</v>
      </c>
      <c r="G62" s="12">
        <v>0</v>
      </c>
      <c r="H62" s="12">
        <v>0</v>
      </c>
      <c r="I62" s="11">
        <v>0</v>
      </c>
      <c r="J62" s="11">
        <v>0</v>
      </c>
      <c r="K62" s="8" t="s">
        <v>19</v>
      </c>
    </row>
    <row r="63" spans="1:11" ht="109.2" x14ac:dyDescent="0.3">
      <c r="A63" s="8">
        <v>51</v>
      </c>
      <c r="B63" s="10" t="s">
        <v>51</v>
      </c>
      <c r="C63" s="8" t="s">
        <v>19</v>
      </c>
      <c r="D63" s="11">
        <f>SUM(E63:J63)</f>
        <v>108.5</v>
      </c>
      <c r="E63" s="11">
        <v>108.5</v>
      </c>
      <c r="F63" s="12">
        <v>0</v>
      </c>
      <c r="G63" s="12">
        <v>0</v>
      </c>
      <c r="H63" s="12">
        <v>0</v>
      </c>
      <c r="I63" s="11">
        <v>0</v>
      </c>
      <c r="J63" s="11">
        <v>0</v>
      </c>
      <c r="K63" s="8" t="s">
        <v>19</v>
      </c>
    </row>
    <row r="64" spans="1:11" ht="62.4" x14ac:dyDescent="0.3">
      <c r="A64" s="8">
        <v>52</v>
      </c>
      <c r="B64" s="10" t="s">
        <v>52</v>
      </c>
      <c r="C64" s="8" t="s">
        <v>19</v>
      </c>
      <c r="D64" s="11">
        <f>SUM(E64:J64)</f>
        <v>40</v>
      </c>
      <c r="E64" s="11">
        <v>0</v>
      </c>
      <c r="F64" s="12">
        <v>40</v>
      </c>
      <c r="G64" s="12">
        <v>0</v>
      </c>
      <c r="H64" s="12">
        <v>0</v>
      </c>
      <c r="I64" s="11">
        <v>0</v>
      </c>
      <c r="J64" s="11">
        <v>0</v>
      </c>
      <c r="K64" s="8" t="s">
        <v>19</v>
      </c>
    </row>
    <row r="65" spans="1:11" ht="46.8" x14ac:dyDescent="0.3">
      <c r="A65" s="14">
        <v>53</v>
      </c>
      <c r="B65" s="15" t="s">
        <v>53</v>
      </c>
      <c r="C65" s="14" t="s">
        <v>28</v>
      </c>
      <c r="D65" s="16">
        <f>SUM(E65:J65)</f>
        <v>93254</v>
      </c>
      <c r="E65" s="16">
        <f>SUM(E67:E68)</f>
        <v>0</v>
      </c>
      <c r="F65" s="17">
        <f t="shared" ref="F65:J65" si="35">SUM(F67:F68)</f>
        <v>0</v>
      </c>
      <c r="G65" s="17">
        <f t="shared" si="35"/>
        <v>0</v>
      </c>
      <c r="H65" s="17">
        <f t="shared" si="35"/>
        <v>0</v>
      </c>
      <c r="I65" s="16">
        <f t="shared" si="35"/>
        <v>0</v>
      </c>
      <c r="J65" s="16">
        <f t="shared" si="35"/>
        <v>93254</v>
      </c>
      <c r="K65" s="18" t="s">
        <v>42</v>
      </c>
    </row>
    <row r="66" spans="1:11" ht="11.25" customHeight="1" x14ac:dyDescent="0.3">
      <c r="A66" s="14"/>
      <c r="B66" s="19"/>
      <c r="C66" s="14"/>
      <c r="D66" s="16"/>
      <c r="E66" s="16"/>
      <c r="F66" s="17"/>
      <c r="G66" s="17"/>
      <c r="H66" s="17"/>
      <c r="I66" s="16"/>
      <c r="J66" s="20" t="s">
        <v>54</v>
      </c>
      <c r="K66" s="18"/>
    </row>
    <row r="67" spans="1:11" ht="15.6" x14ac:dyDescent="0.3">
      <c r="A67" s="21">
        <v>54</v>
      </c>
      <c r="B67" s="22" t="s">
        <v>20</v>
      </c>
      <c r="C67" s="21" t="s">
        <v>19</v>
      </c>
      <c r="D67" s="23">
        <f t="shared" si="22"/>
        <v>83928.6</v>
      </c>
      <c r="E67" s="23">
        <v>0</v>
      </c>
      <c r="F67" s="24">
        <v>0</v>
      </c>
      <c r="G67" s="24">
        <v>0</v>
      </c>
      <c r="H67" s="24">
        <v>0</v>
      </c>
      <c r="I67" s="23">
        <v>0</v>
      </c>
      <c r="J67" s="25">
        <v>83928.6</v>
      </c>
      <c r="K67" s="21" t="s">
        <v>19</v>
      </c>
    </row>
    <row r="68" spans="1:11" ht="15.6" x14ac:dyDescent="0.3">
      <c r="A68" s="21">
        <v>55</v>
      </c>
      <c r="B68" s="26" t="s">
        <v>21</v>
      </c>
      <c r="C68" s="21" t="s">
        <v>19</v>
      </c>
      <c r="D68" s="23">
        <f t="shared" si="22"/>
        <v>9325.4</v>
      </c>
      <c r="E68" s="23">
        <v>0</v>
      </c>
      <c r="F68" s="24">
        <v>0</v>
      </c>
      <c r="G68" s="24">
        <v>0</v>
      </c>
      <c r="H68" s="24">
        <v>0</v>
      </c>
      <c r="I68" s="23">
        <v>0</v>
      </c>
      <c r="J68" s="23">
        <v>9325.4</v>
      </c>
      <c r="K68" s="21" t="s">
        <v>19</v>
      </c>
    </row>
    <row r="70" spans="1:11" ht="30" customHeight="1" x14ac:dyDescent="0.3">
      <c r="A70" s="31" t="s">
        <v>55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</sheetData>
  <mergeCells count="12">
    <mergeCell ref="B22:K22"/>
    <mergeCell ref="B30:K30"/>
    <mergeCell ref="B39:K39"/>
    <mergeCell ref="A70:K70"/>
    <mergeCell ref="A6:K6"/>
    <mergeCell ref="A7:K7"/>
    <mergeCell ref="A8:K8"/>
    <mergeCell ref="A10:A11"/>
    <mergeCell ref="B10:B11"/>
    <mergeCell ref="C10:C11"/>
    <mergeCell ref="D10:J10"/>
    <mergeCell ref="K10:K11"/>
  </mergeCells>
  <pageMargins left="0.7" right="0.7" top="0.75" bottom="0.75" header="0.3" footer="0.3"/>
  <pageSetup paperSize="9" scale="8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дума от 21.10.21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Ольга А. Тарамженина</cp:lastModifiedBy>
  <dcterms:created xsi:type="dcterms:W3CDTF">2021-11-22T09:44:35Z</dcterms:created>
  <dcterms:modified xsi:type="dcterms:W3CDTF">2021-11-23T09:06:36Z</dcterms:modified>
</cp:coreProperties>
</file>