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<sst xmlns="http://schemas.openxmlformats.org/spreadsheetml/2006/main" count="403" uniqueCount="351">
  <si>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</si>
  <si>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</si>
  <si>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</si>
  <si>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</si>
  <si>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</si>
  <si>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</si>
  <si>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 xml:space="preserve">по главным администраторам доходов </t>
  </si>
  <si>
    <t>Номер строки</t>
  </si>
  <si>
    <t>Код администратора</t>
  </si>
  <si>
    <t>Вид доходов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</si>
  <si>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</si>
  <si>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</si>
  <si>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</si>
  <si>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</si>
  <si>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</si>
  <si>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</si>
  <si>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</si>
  <si>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</si>
  <si>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</si>
  <si>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</si>
  <si>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</si>
  <si>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</si>
  <si>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</si>
  <si>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</si>
  <si>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</si>
  <si>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</si>
  <si>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</si>
  <si>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</si>
  <si>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</si>
  <si>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</si>
  <si>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</si>
  <si>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</si>
  <si>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</si>
  <si>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</si>
  <si>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</si>
  <si>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</si>
  <si>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</si>
  <si>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</si>
  <si>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</si>
  <si>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</si>
  <si>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</si>
  <si>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</si>
  <si>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</si>
  <si>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</si>
  <si>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</si>
  <si>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</si>
  <si>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</si>
  <si>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</si>
  <si>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</si>
  <si>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</si>
  <si>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</si>
  <si>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</si>
  <si>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</si>
  <si>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</si>
  <si>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</si>
  <si>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</si>
  <si>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</si>
  <si>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</si>
  <si>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</si>
  <si>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</si>
  <si>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</si>
  <si>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1 12 01040 01 6000 120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</si>
  <si>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</si>
  <si>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</si>
  <si>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1 14 02043 04 0001 410 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</si>
  <si>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</si>
  <si>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</si>
  <si>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</si>
  <si>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</si>
  <si>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</si>
  <si>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</si>
  <si>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</si>
  <si>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</si>
  <si>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</si>
  <si>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</si>
  <si>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</si>
  <si>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</si>
  <si>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ИТОГО доходов по 106 администратору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</si>
  <si>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</si>
  <si>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</si>
  <si>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</si>
  <si>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</si>
  <si>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</si>
  <si>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</si>
  <si>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</si>
  <si>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</si>
  <si>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</si>
  <si>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</si>
  <si>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</si>
  <si>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</si>
  <si>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</si>
  <si>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</si>
  <si>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</si>
  <si>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</si>
  <si>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</si>
  <si>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</si>
  <si>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</si>
  <si>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</si>
  <si>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</si>
  <si>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</si>
  <si>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</si>
  <si>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1 05 01050 01 0000 110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</si>
  <si>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</si>
  <si>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</si>
  <si>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</si>
  <si>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</si>
  <si>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</si>
  <si>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</si>
  <si>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Субсидии на обеспечение питанием обучающихся в муниципальных общеобразовательных организациях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</si>
  <si>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</si>
  <si>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</si>
  <si>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</si>
  <si>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</si>
  <si>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</si>
  <si>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</si>
  <si>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</si>
  <si>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106 - Уральское управление государственного автодорожного надзора Федеральной службы по надзору в сфере транспорта                                                                          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</si>
  <si>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</si>
  <si>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</si>
  <si>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</si>
  <si>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</si>
  <si>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r>
      <t>321 - Управление Федеральной службы государственной регистрации, кадастра и картографии по Свердловской области</t>
    </r>
    <r>
      <rPr>
        <sz val="9"/>
        <rFont val="Arial Cyr"/>
        <family val="0"/>
      </rPr>
      <t xml:space="preserve">                                                                                  </t>
    </r>
  </si>
  <si>
    <t xml:space="preserve"> к Решению Думы городского округа Верхотурский </t>
  </si>
  <si>
    <t>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</si>
  <si>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</si>
  <si>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</si>
  <si>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</si>
  <si>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</si>
  <si>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</si>
  <si>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2 02 15001 04 0000 151</t>
  </si>
  <si>
    <t>2 02 29999 04 0000 151</t>
  </si>
  <si>
    <t>2 02 39999 04 0000 151</t>
  </si>
  <si>
    <t>2 02 30024 04 0000 151</t>
  </si>
  <si>
    <t>2 02 35118 04 0000 151</t>
  </si>
  <si>
    <t>2 02 35250 04 0000 151</t>
  </si>
  <si>
    <t xml:space="preserve">039 – Администрация Северного управленческого округа Свердловской области </t>
  </si>
  <si>
    <t>2 02 30022 04 0000 151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</si>
  <si>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</si>
  <si>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</si>
  <si>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2 02 20051 04 0000 151</t>
  </si>
  <si>
    <t xml:space="preserve"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  </t>
  </si>
  <si>
    <t>2 02 25527 04 0000 151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</si>
  <si>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</si>
  <si>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</t>
  </si>
  <si>
    <t>Субсидии на организацию мероприятий по охране окружающей среды и природопользованию</t>
  </si>
  <si>
    <t>Субсидии на капитальный ремонт, приведение в соответствие 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</si>
  <si>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2 02 49999 04 0000 151</t>
  </si>
  <si>
    <t xml:space="preserve">Прочие межбюджетные трансферты, передаваемые бюджетам городских округов (из резервного фонда Правительства СО на оказание единовременной материальной помощи гражданам, пострадавшим в результате паводка в 2016 году) </t>
  </si>
  <si>
    <t>1 16 25050 01 6000 140</t>
  </si>
  <si>
    <t>Денежные взыскания (штрафы) за нарушение законодательства в области охраны окружающей среды</t>
  </si>
  <si>
    <t xml:space="preserve">1 14 02043 04 0002 410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</si>
  <si>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имущества)</t>
  </si>
  <si>
    <t xml:space="preserve">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</si>
  <si>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</si>
  <si>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2 02 20077 04 0000 151</t>
  </si>
  <si>
    <t>Субсидии на реализацию проектов капитального строительства муниципального значения по развитию газификации</t>
  </si>
  <si>
    <t>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</si>
  <si>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</si>
  <si>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на подготовку молодых граждан к военной службе в 2017 году</t>
  </si>
  <si>
    <t>908 – Управление культуры, туризма и молодежной политики Администрации городского округа Верхотурский</t>
  </si>
  <si>
    <t>ИТОГО доходов по 908 администратору</t>
  </si>
  <si>
    <t>Иные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поддержке, между муниипальными районами (городскими округами), расположенными на территории Свердловской области, в 2017 году"</t>
  </si>
  <si>
    <t>1 13 02994 04 0003 130</t>
  </si>
  <si>
    <t>Прочие доходы от компенсации затрат бюджетов городских округов (прочие доходы от компенсации затрат)</t>
  </si>
  <si>
    <t>2 02 25127 04 0000 151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</si>
  <si>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</si>
  <si>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2 02 25027 04 0000 151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</si>
  <si>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</si>
  <si>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 xml:space="preserve">Прочие межбюджетные трансферты, передаваемые бюджетам городских округов (из резервного фонда Правительства СО на оказание гражданам, пострадавшим в результате чрезвычайной ситуации межмуниципального характера, финансовой помощи в связи с частичной утратой ими имущества первой необходимости) </t>
  </si>
  <si>
    <t>027 - Региональная энергетическая комиссия Свердловской области</t>
  </si>
  <si>
    <t>ИТОГО доходов по 027 администратору</t>
  </si>
  <si>
    <t>027</t>
  </si>
  <si>
    <t xml:space="preserve">081 - Управление Федеральной службы по ветеринарному и фитосанитарному надзору по Свердловской области                                                                          </t>
  </si>
  <si>
    <t>081</t>
  </si>
  <si>
    <t>ИТОГО доходов по 081 администратору</t>
  </si>
  <si>
    <t>1 16 25073 04 6000 140</t>
  </si>
  <si>
    <t>Денежные взыскания (штрафы) за нарушение лесного законодательства на лнсных участках, находящихся в собственности городских округов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</si>
  <si>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</si>
  <si>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111 05034 04 0001 120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</si>
  <si>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фонда, находящегося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собственности) 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</si>
  <si>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</si>
  <si>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наем) муниципального жилищного фонда, находящегося в казне городских округов)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</si>
  <si>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</si>
  <si>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1 14 01040 04 0000 410</t>
  </si>
  <si>
    <t>Доходы от продажи квартир,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</si>
  <si>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</si>
  <si>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</si>
  <si>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на предоставление региональных социальных выплат молодым семьям на улучшение жилищных условий</t>
  </si>
  <si>
    <t>Субсидии на осуществление мероприятий, направленных на устранение нарушений, выявленных органами государственного надзора в муниципальных образовательных организациях</t>
  </si>
  <si>
    <t>Субсидии на реализацию мер по поэтапному повышению средней заработной платы работников муниицпальных учреждений культуры в 2017 году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</si>
  <si>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</si>
  <si>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</si>
  <si>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</si>
  <si>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</si>
  <si>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</si>
  <si>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</si>
  <si>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</si>
  <si>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</si>
  <si>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</si>
  <si>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</si>
  <si>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</si>
  <si>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</si>
  <si>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</si>
  <si>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</si>
  <si>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</si>
  <si>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</si>
  <si>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</si>
  <si>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</si>
  <si>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</si>
  <si>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</si>
  <si>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</si>
  <si>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</si>
  <si>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</si>
  <si>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</si>
  <si>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</si>
  <si>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</si>
  <si>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</si>
  <si>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</si>
  <si>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</si>
  <si>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</si>
  <si>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</si>
  <si>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</si>
  <si>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</si>
  <si>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</si>
  <si>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</si>
  <si>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</si>
  <si>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</si>
  <si>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</si>
  <si>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</si>
  <si>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</si>
  <si>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</si>
  <si>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</si>
  <si>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</si>
  <si>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</si>
  <si>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</si>
  <si>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</si>
  <si>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</si>
  <si>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</si>
  <si>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</si>
  <si>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</si>
  <si>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</si>
  <si>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</si>
  <si>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</si>
  <si>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</si>
  <si>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</si>
  <si>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</si>
  <si>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</si>
  <si>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</si>
  <si>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</si>
  <si>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</si>
  <si>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</si>
  <si>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</si>
  <si>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</si>
  <si>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</si>
  <si>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</si>
  <si>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</si>
  <si>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</si>
  <si>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</si>
  <si>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</si>
  <si>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</si>
  <si>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</si>
  <si>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</si>
  <si>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</si>
  <si>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</si>
  <si>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</si>
  <si>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</si>
  <si>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</si>
  <si>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</si>
  <si>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</si>
  <si>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</si>
  <si>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</si>
  <si>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</si>
  <si>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</si>
  <si>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</si>
  <si>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</si>
  <si>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</si>
  <si>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</si>
  <si>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</si>
  <si>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</si>
  <si>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</si>
  <si>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</si>
  <si>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</si>
  <si>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</si>
  <si>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</si>
  <si>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</si>
  <si>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</si>
  <si>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</si>
  <si>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</si>
  <si>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</si>
  <si>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</si>
  <si>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</si>
  <si>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</si>
  <si>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</si>
  <si>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</si>
  <si>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</si>
  <si>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</si>
  <si>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</si>
  <si>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</si>
  <si>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</si>
  <si>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</si>
  <si>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</si>
  <si>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</si>
  <si>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</si>
  <si>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</si>
  <si>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</si>
  <si>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</si>
  <si>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</si>
  <si>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</si>
  <si>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</si>
  <si>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</si>
  <si>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</si>
  <si>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Уточненные бюджетные назначения 2017 г.</t>
  </si>
  <si>
    <t>Фактическое исполнение за 2017 года</t>
  </si>
  <si>
    <t>Отклонение от уточненных бюджетных назначений 2017 г.</t>
  </si>
  <si>
    <t>% исполнение от уточненных бюджетных назначений 2017 г.</t>
  </si>
  <si>
    <t xml:space="preserve">Распределение доходов бюджета городского округа Верхотурский за 2017 год </t>
  </si>
  <si>
    <t>1 16 03010 01 6000 140</t>
  </si>
  <si>
    <t>1 16 03030 01 6000 140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</si>
  <si>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135,1, 135.2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</si>
  <si>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</t>
  </si>
  <si>
    <t>1 13 02994 04 0001 130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</si>
  <si>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</si>
  <si>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</si>
  <si>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тиущества муниципальных бюджетных и автономных учреждений), в части пеализации основных средств по указанному имуществу</t>
  </si>
  <si>
    <t>1 17 01040 04 0000 180</t>
  </si>
  <si>
    <t>Невыясненные поступления, зачисляемые в бюжеты городских округов</t>
  </si>
  <si>
    <t>1 17 05040 04 0000 180</t>
  </si>
  <si>
    <t>Прочие неналоговые доходы бюджетов городских округов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</si>
  <si>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</si>
  <si>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</si>
  <si>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2 19 60010 04 0000 151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</si>
  <si>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</si>
  <si>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Прочие межбюджетные трансферты, передаваемые бюджетам городских округов (из резервного фонда Правительства СО  на приобретение спортивного оборудования и инвентаря для МБСОУ  "СК "Олимп")</t>
  </si>
  <si>
    <t xml:space="preserve">Прочие межбюджетные трансферты, передаваемые бюджетам городских округов (из резервного фонда Правительства СО на приобретение ноутбуков с ПО для МКОУ "Дерябинская СОШ") 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</si>
  <si>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</si>
  <si>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</si>
  <si>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</si>
  <si>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</si>
  <si>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</si>
  <si>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</si>
  <si>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</si>
  <si>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</si>
  <si>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</si>
  <si>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</si>
  <si>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</si>
  <si>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</si>
  <si>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</si>
  <si>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"Об исполнении бюджета городского округа Верхотурский за 2017 год</t>
  </si>
  <si>
    <t>и плановый периоды 2018 и 2019 годов</t>
  </si>
  <si>
    <t>Приложение  4</t>
  </si>
  <si>
    <t>от «30» мая  2018 года  № 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</si>
</sst>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2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 vertical="top" wrapText="1"/>
    </xf>
    <xf numFmtId="175" fontId="5" fillId="0" borderId="10" xfId="0" applyNumberFormat="1" applyFont="1" applyBorder="1" applyAlignment="1">
      <alignment horizontal="right"/>
    </xf>
    <xf numFmtId="175" fontId="5" fillId="0" borderId="11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top"/>
    </xf>
    <xf numFmtId="175" fontId="4" fillId="0" borderId="10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176" fontId="4" fillId="0" borderId="10" xfId="0" applyNumberFormat="1" applyFont="1" applyFill="1" applyBorder="1" applyAlignment="1">
      <alignment horizontal="right"/>
    </xf>
    <xf numFmtId="176" fontId="5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75" fontId="4" fillId="0" borderId="10" xfId="0" applyNumberFormat="1" applyFont="1" applyFill="1" applyBorder="1" applyAlignment="1">
      <alignment horizontal="right"/>
    </xf>
    <xf numFmtId="175" fontId="5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176" fontId="4" fillId="0" borderId="11" xfId="0" applyNumberFormat="1" applyFont="1" applyFill="1" applyBorder="1" applyAlignment="1">
      <alignment horizontal="right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176" fontId="4" fillId="0" borderId="11" xfId="0" applyNumberFormat="1" applyFont="1" applyBorder="1" applyAlignment="1">
      <alignment horizontal="right"/>
    </xf>
    <xf numFmtId="176" fontId="4" fillId="0" borderId="14" xfId="0" applyNumberFormat="1" applyFont="1" applyFill="1" applyBorder="1" applyAlignment="1">
      <alignment horizontal="righ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3" fillId="32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76" fontId="0" fillId="0" borderId="10" xfId="0" applyNumberFormat="1" applyBorder="1" applyAlignment="1">
      <alignment/>
    </xf>
    <xf numFmtId="176" fontId="2" fillId="0" borderId="10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1">
      <selection activeCell="A3" sqref="A3:H3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21.375" style="0" customWidth="1"/>
    <col min="4" max="4" width="38.375" style="6" customWidth="1"/>
    <col min="5" max="5" width="12.75390625" style="0" customWidth="1"/>
    <col min="6" max="6" width="13.875" style="0" customWidth="1"/>
    <col min="7" max="7" width="13.00390625" style="0" customWidth="1"/>
    <col min="8" max="8" width="12.875" style="0" customWidth="1"/>
  </cols>
  <sheetData>
    <row r="1" spans="1:8" ht="12.75">
      <c r="A1" s="97" t="s">
        <v>349</v>
      </c>
      <c r="B1" s="97"/>
      <c r="C1" s="97"/>
      <c r="D1" s="97"/>
      <c r="E1" s="97"/>
      <c r="F1" s="97"/>
      <c r="G1" s="97"/>
      <c r="H1" s="97"/>
    </row>
    <row r="2" spans="1:8" ht="12.75">
      <c r="A2" s="97" t="s">
        <v>122</v>
      </c>
      <c r="B2" s="97"/>
      <c r="C2" s="97"/>
      <c r="D2" s="97"/>
      <c r="E2" s="97"/>
      <c r="F2" s="97"/>
      <c r="G2" s="97"/>
      <c r="H2" s="97"/>
    </row>
    <row r="3" spans="1:8" ht="12.75">
      <c r="A3" s="97" t="s">
        <v>350</v>
      </c>
      <c r="B3" s="97"/>
      <c r="C3" s="97"/>
      <c r="D3" s="97"/>
      <c r="E3" s="97"/>
      <c r="F3" s="97"/>
      <c r="G3" s="97"/>
      <c r="H3" s="97"/>
    </row>
    <row r="4" spans="1:8" ht="12.75" customHeight="1">
      <c r="A4" s="98" t="s">
        <v>347</v>
      </c>
      <c r="B4" s="98"/>
      <c r="C4" s="98"/>
      <c r="D4" s="98"/>
      <c r="E4" s="98"/>
      <c r="F4" s="98"/>
      <c r="G4" s="98"/>
      <c r="H4" s="98"/>
    </row>
    <row r="5" spans="1:8" ht="12.75">
      <c r="A5" s="97" t="s">
        <v>348</v>
      </c>
      <c r="B5" s="97"/>
      <c r="C5" s="97"/>
      <c r="D5" s="97"/>
      <c r="E5" s="97"/>
      <c r="F5" s="97"/>
      <c r="G5" s="97"/>
      <c r="H5" s="97"/>
    </row>
    <row r="6" spans="1:8" ht="12.75">
      <c r="A6" s="66"/>
      <c r="B6" s="66"/>
      <c r="C6" s="66"/>
      <c r="D6" s="66"/>
      <c r="E6" s="66"/>
      <c r="F6" s="66"/>
      <c r="G6" s="66"/>
      <c r="H6" s="66"/>
    </row>
    <row r="7" spans="1:8" ht="15.75">
      <c r="A7" s="99" t="s">
        <v>315</v>
      </c>
      <c r="B7" s="99"/>
      <c r="C7" s="99"/>
      <c r="D7" s="99"/>
      <c r="E7" s="99"/>
      <c r="F7" s="99"/>
      <c r="G7" s="99"/>
      <c r="H7" s="99"/>
    </row>
    <row r="8" spans="1:8" ht="15.75">
      <c r="A8" s="99" t="s">
        <v>6</v>
      </c>
      <c r="B8" s="99"/>
      <c r="C8" s="99"/>
      <c r="D8" s="99"/>
      <c r="E8" s="99"/>
      <c r="F8" s="99"/>
      <c r="G8" s="99"/>
      <c r="H8" s="99"/>
    </row>
    <row r="9" spans="5:8" ht="12.75">
      <c r="E9" s="96" t="s">
        <v>10</v>
      </c>
      <c r="F9" s="96"/>
      <c r="G9" s="96"/>
      <c r="H9" s="96"/>
    </row>
    <row r="10" spans="1:8" ht="90.75" customHeight="1">
      <c r="A10" s="8" t="s">
        <v>7</v>
      </c>
      <c r="B10" s="9" t="s">
        <v>8</v>
      </c>
      <c r="C10" s="9" t="s">
        <v>9</v>
      </c>
      <c r="D10" s="10" t="s">
        <v>0</v>
      </c>
      <c r="E10" s="12" t="s">
        <v>311</v>
      </c>
      <c r="F10" s="67" t="s">
        <v>312</v>
      </c>
      <c r="G10" s="68" t="s">
        <v>313</v>
      </c>
      <c r="H10" s="68" t="s">
        <v>314</v>
      </c>
    </row>
    <row r="11" spans="1:8" ht="12.75">
      <c r="A11" s="11">
        <v>1</v>
      </c>
      <c r="B11" s="11">
        <v>2</v>
      </c>
      <c r="C11" s="11">
        <v>3</v>
      </c>
      <c r="D11" s="12">
        <v>4</v>
      </c>
      <c r="E11" s="13">
        <v>5</v>
      </c>
      <c r="F11" s="69">
        <v>6</v>
      </c>
      <c r="G11" s="69">
        <v>7</v>
      </c>
      <c r="H11" s="69">
        <v>8</v>
      </c>
    </row>
    <row r="12" spans="1:8" ht="12.75">
      <c r="A12" s="45" t="s">
        <v>190</v>
      </c>
      <c r="B12" s="90" t="s">
        <v>78</v>
      </c>
      <c r="C12" s="91"/>
      <c r="D12" s="91"/>
      <c r="E12" s="91"/>
      <c r="F12" s="91"/>
      <c r="G12" s="91"/>
      <c r="H12" s="92"/>
    </row>
    <row r="13" spans="1:8" ht="37.5" customHeight="1">
      <c r="A13" s="45" t="s">
        <v>191</v>
      </c>
      <c r="B13" s="45" t="s">
        <v>80</v>
      </c>
      <c r="C13" s="52" t="s">
        <v>12</v>
      </c>
      <c r="D13" s="44" t="s">
        <v>13</v>
      </c>
      <c r="E13" s="46">
        <v>219.9</v>
      </c>
      <c r="F13" s="70">
        <v>83</v>
      </c>
      <c r="G13" s="70">
        <f>F13-E13</f>
        <v>-136.9</v>
      </c>
      <c r="H13" s="70">
        <f>F13/E13*100</f>
        <v>37.74442928603911</v>
      </c>
    </row>
    <row r="14" spans="1:8" ht="12.75">
      <c r="A14" s="45" t="s">
        <v>192</v>
      </c>
      <c r="B14" s="106" t="s">
        <v>79</v>
      </c>
      <c r="C14" s="106"/>
      <c r="D14" s="106"/>
      <c r="E14" s="49">
        <f>SUM(E13)</f>
        <v>219.9</v>
      </c>
      <c r="F14" s="49">
        <f>SUM(F13)</f>
        <v>83</v>
      </c>
      <c r="G14" s="71">
        <f aca="true" t="shared" si="0" ref="G14:G79">F14-E14</f>
        <v>-136.9</v>
      </c>
      <c r="H14" s="71">
        <f aca="true" t="shared" si="1" ref="H14:H79">F14/E14*100</f>
        <v>37.74442928603911</v>
      </c>
    </row>
    <row r="15" spans="1:8" ht="12.75">
      <c r="A15" s="45" t="s">
        <v>193</v>
      </c>
      <c r="B15" s="90" t="s">
        <v>169</v>
      </c>
      <c r="C15" s="91"/>
      <c r="D15" s="91"/>
      <c r="E15" s="91"/>
      <c r="F15" s="91"/>
      <c r="G15" s="91"/>
      <c r="H15" s="92"/>
    </row>
    <row r="16" spans="1:8" ht="38.25" customHeight="1">
      <c r="A16" s="45" t="s">
        <v>194</v>
      </c>
      <c r="B16" s="45" t="s">
        <v>171</v>
      </c>
      <c r="C16" s="52" t="s">
        <v>12</v>
      </c>
      <c r="D16" s="44" t="s">
        <v>13</v>
      </c>
      <c r="E16" s="59">
        <v>10</v>
      </c>
      <c r="F16" s="70">
        <v>10</v>
      </c>
      <c r="G16" s="70">
        <f t="shared" si="0"/>
        <v>0</v>
      </c>
      <c r="H16" s="70">
        <f t="shared" si="1"/>
        <v>100</v>
      </c>
    </row>
    <row r="17" spans="1:8" ht="12.75">
      <c r="A17" s="45" t="s">
        <v>195</v>
      </c>
      <c r="B17" s="106" t="s">
        <v>170</v>
      </c>
      <c r="C17" s="106"/>
      <c r="D17" s="106"/>
      <c r="E17" s="49">
        <f>SUM(E16)</f>
        <v>10</v>
      </c>
      <c r="F17" s="49">
        <f>SUM(F16)</f>
        <v>10</v>
      </c>
      <c r="G17" s="71">
        <f t="shared" si="0"/>
        <v>0</v>
      </c>
      <c r="H17" s="71">
        <f t="shared" si="1"/>
        <v>100</v>
      </c>
    </row>
    <row r="18" spans="1:8" ht="12.75">
      <c r="A18" s="45" t="s">
        <v>196</v>
      </c>
      <c r="B18" s="93" t="s">
        <v>135</v>
      </c>
      <c r="C18" s="94"/>
      <c r="D18" s="94"/>
      <c r="E18" s="94"/>
      <c r="F18" s="94"/>
      <c r="G18" s="94"/>
      <c r="H18" s="95"/>
    </row>
    <row r="19" spans="1:8" ht="36" customHeight="1">
      <c r="A19" s="45" t="s">
        <v>197</v>
      </c>
      <c r="B19" s="53" t="s">
        <v>14</v>
      </c>
      <c r="C19" s="48" t="s">
        <v>12</v>
      </c>
      <c r="D19" s="44" t="s">
        <v>13</v>
      </c>
      <c r="E19" s="54">
        <v>47.3</v>
      </c>
      <c r="F19" s="70">
        <v>42.8</v>
      </c>
      <c r="G19" s="70">
        <f t="shared" si="0"/>
        <v>-4.5</v>
      </c>
      <c r="H19" s="70">
        <f t="shared" si="1"/>
        <v>90.48625792811839</v>
      </c>
    </row>
    <row r="20" spans="1:8" ht="12.75">
      <c r="A20" s="45" t="s">
        <v>198</v>
      </c>
      <c r="B20" s="87" t="s">
        <v>15</v>
      </c>
      <c r="C20" s="88"/>
      <c r="D20" s="89"/>
      <c r="E20" s="55">
        <f>E19</f>
        <v>47.3</v>
      </c>
      <c r="F20" s="55">
        <f>F19</f>
        <v>42.8</v>
      </c>
      <c r="G20" s="71">
        <f t="shared" si="0"/>
        <v>-4.5</v>
      </c>
      <c r="H20" s="71">
        <f t="shared" si="1"/>
        <v>90.48625792811839</v>
      </c>
    </row>
    <row r="21" spans="1:8" ht="12.75">
      <c r="A21" s="45" t="s">
        <v>199</v>
      </c>
      <c r="B21" s="78" t="s">
        <v>114</v>
      </c>
      <c r="C21" s="79"/>
      <c r="D21" s="79"/>
      <c r="E21" s="79"/>
      <c r="F21" s="79"/>
      <c r="G21" s="79"/>
      <c r="H21" s="80"/>
    </row>
    <row r="22" spans="1:8" ht="36.75" customHeight="1">
      <c r="A22" s="45" t="s">
        <v>200</v>
      </c>
      <c r="B22" s="53" t="s">
        <v>75</v>
      </c>
      <c r="C22" s="48" t="s">
        <v>12</v>
      </c>
      <c r="D22" s="44" t="s">
        <v>13</v>
      </c>
      <c r="E22" s="56">
        <v>85.4</v>
      </c>
      <c r="F22" s="70">
        <v>3.5</v>
      </c>
      <c r="G22" s="70">
        <f t="shared" si="0"/>
        <v>-81.9</v>
      </c>
      <c r="H22" s="70">
        <f t="shared" si="1"/>
        <v>4.098360655737705</v>
      </c>
    </row>
    <row r="23" spans="1:8" ht="12.75">
      <c r="A23" s="45" t="s">
        <v>201</v>
      </c>
      <c r="B23" s="100" t="s">
        <v>74</v>
      </c>
      <c r="C23" s="101"/>
      <c r="D23" s="102"/>
      <c r="E23" s="17">
        <f>SUM(E22)</f>
        <v>85.4</v>
      </c>
      <c r="F23" s="17">
        <f>SUM(F22)</f>
        <v>3.5</v>
      </c>
      <c r="G23" s="71">
        <f t="shared" si="0"/>
        <v>-81.9</v>
      </c>
      <c r="H23" s="71">
        <f t="shared" si="1"/>
        <v>4.098360655737705</v>
      </c>
    </row>
    <row r="24" spans="1:8" ht="12.75">
      <c r="A24" s="45" t="s">
        <v>202</v>
      </c>
      <c r="B24" s="84" t="s">
        <v>120</v>
      </c>
      <c r="C24" s="85"/>
      <c r="D24" s="85"/>
      <c r="E24" s="85"/>
      <c r="F24" s="85"/>
      <c r="G24" s="85"/>
      <c r="H24" s="86"/>
    </row>
    <row r="25" spans="1:8" ht="26.25" customHeight="1">
      <c r="A25" s="45" t="s">
        <v>203</v>
      </c>
      <c r="B25" s="18" t="s">
        <v>40</v>
      </c>
      <c r="C25" s="18" t="s">
        <v>55</v>
      </c>
      <c r="D25" s="34" t="s">
        <v>59</v>
      </c>
      <c r="E25" s="19">
        <v>32</v>
      </c>
      <c r="F25" s="70">
        <v>32</v>
      </c>
      <c r="G25" s="70">
        <f t="shared" si="0"/>
        <v>0</v>
      </c>
      <c r="H25" s="70">
        <f t="shared" si="1"/>
        <v>100</v>
      </c>
    </row>
    <row r="26" spans="1:8" ht="24">
      <c r="A26" s="45" t="s">
        <v>204</v>
      </c>
      <c r="B26" s="18" t="s">
        <v>40</v>
      </c>
      <c r="C26" s="18" t="s">
        <v>60</v>
      </c>
      <c r="D26" s="34" t="s">
        <v>62</v>
      </c>
      <c r="E26" s="19">
        <v>3.5</v>
      </c>
      <c r="F26" s="70">
        <v>3.5</v>
      </c>
      <c r="G26" s="70">
        <f t="shared" si="0"/>
        <v>0</v>
      </c>
      <c r="H26" s="70">
        <f t="shared" si="1"/>
        <v>100</v>
      </c>
    </row>
    <row r="27" spans="1:8" ht="24">
      <c r="A27" s="45" t="s">
        <v>205</v>
      </c>
      <c r="B27" s="18" t="s">
        <v>40</v>
      </c>
      <c r="C27" s="18" t="s">
        <v>61</v>
      </c>
      <c r="D27" s="34" t="s">
        <v>63</v>
      </c>
      <c r="E27" s="19">
        <v>61.5</v>
      </c>
      <c r="F27" s="70">
        <v>61.5</v>
      </c>
      <c r="G27" s="70">
        <f t="shared" si="0"/>
        <v>0</v>
      </c>
      <c r="H27" s="70">
        <f t="shared" si="1"/>
        <v>100</v>
      </c>
    </row>
    <row r="28" spans="1:8" ht="12.75">
      <c r="A28" s="45" t="s">
        <v>206</v>
      </c>
      <c r="B28" s="100" t="s">
        <v>16</v>
      </c>
      <c r="C28" s="101"/>
      <c r="D28" s="102"/>
      <c r="E28" s="16">
        <f>SUM(E25:E27)</f>
        <v>97</v>
      </c>
      <c r="F28" s="16">
        <f>SUM(F25:F27)</f>
        <v>97</v>
      </c>
      <c r="G28" s="71">
        <f t="shared" si="0"/>
        <v>0</v>
      </c>
      <c r="H28" s="71">
        <f t="shared" si="1"/>
        <v>100</v>
      </c>
    </row>
    <row r="29" spans="1:8" ht="12.75">
      <c r="A29" s="45" t="s">
        <v>207</v>
      </c>
      <c r="B29" s="78" t="s">
        <v>172</v>
      </c>
      <c r="C29" s="79"/>
      <c r="D29" s="79"/>
      <c r="E29" s="79"/>
      <c r="F29" s="79"/>
      <c r="G29" s="79"/>
      <c r="H29" s="80"/>
    </row>
    <row r="30" spans="1:8" ht="36.75" customHeight="1">
      <c r="A30" s="45" t="s">
        <v>208</v>
      </c>
      <c r="B30" s="53" t="s">
        <v>173</v>
      </c>
      <c r="C30" s="48" t="s">
        <v>12</v>
      </c>
      <c r="D30" s="44" t="s">
        <v>13</v>
      </c>
      <c r="E30" s="56">
        <v>1</v>
      </c>
      <c r="F30" s="70">
        <v>1</v>
      </c>
      <c r="G30" s="70">
        <f t="shared" si="0"/>
        <v>0</v>
      </c>
      <c r="H30" s="70">
        <f t="shared" si="1"/>
        <v>100</v>
      </c>
    </row>
    <row r="31" spans="1:8" ht="12.75">
      <c r="A31" s="45" t="s">
        <v>209</v>
      </c>
      <c r="B31" s="100" t="s">
        <v>174</v>
      </c>
      <c r="C31" s="101"/>
      <c r="D31" s="102"/>
      <c r="E31" s="17">
        <f>SUM(E30)</f>
        <v>1</v>
      </c>
      <c r="F31" s="17">
        <f>SUM(F30)</f>
        <v>1</v>
      </c>
      <c r="G31" s="71">
        <f t="shared" si="0"/>
        <v>0</v>
      </c>
      <c r="H31" s="71">
        <f t="shared" si="1"/>
        <v>100</v>
      </c>
    </row>
    <row r="32" spans="1:8" ht="12.75">
      <c r="A32" s="45" t="s">
        <v>210</v>
      </c>
      <c r="B32" s="72" t="s">
        <v>115</v>
      </c>
      <c r="C32" s="73"/>
      <c r="D32" s="73"/>
      <c r="E32" s="73"/>
      <c r="F32" s="73"/>
      <c r="G32" s="73"/>
      <c r="H32" s="74"/>
    </row>
    <row r="33" spans="1:8" ht="72.75" customHeight="1">
      <c r="A33" s="45" t="s">
        <v>211</v>
      </c>
      <c r="B33" s="20" t="s">
        <v>72</v>
      </c>
      <c r="C33" s="21" t="s">
        <v>81</v>
      </c>
      <c r="D33" s="35" t="s">
        <v>97</v>
      </c>
      <c r="E33" s="22">
        <v>3209.6</v>
      </c>
      <c r="F33" s="70">
        <v>4963.1</v>
      </c>
      <c r="G33" s="70">
        <f t="shared" si="0"/>
        <v>1753.5000000000005</v>
      </c>
      <c r="H33" s="70">
        <f t="shared" si="1"/>
        <v>154.63297607178467</v>
      </c>
    </row>
    <row r="34" spans="1:8" ht="96.75" customHeight="1">
      <c r="A34" s="45" t="s">
        <v>212</v>
      </c>
      <c r="B34" s="20" t="s">
        <v>72</v>
      </c>
      <c r="C34" s="21" t="s">
        <v>82</v>
      </c>
      <c r="D34" s="35" t="s">
        <v>96</v>
      </c>
      <c r="E34" s="22">
        <v>115.4</v>
      </c>
      <c r="F34" s="70">
        <v>50.4</v>
      </c>
      <c r="G34" s="70">
        <f t="shared" si="0"/>
        <v>-65</v>
      </c>
      <c r="H34" s="70">
        <f t="shared" si="1"/>
        <v>43.67417677642981</v>
      </c>
    </row>
    <row r="35" spans="1:8" ht="72" customHeight="1">
      <c r="A35" s="45" t="s">
        <v>213</v>
      </c>
      <c r="B35" s="20" t="s">
        <v>72</v>
      </c>
      <c r="C35" s="21" t="s">
        <v>83</v>
      </c>
      <c r="D35" s="35" t="s">
        <v>98</v>
      </c>
      <c r="E35" s="22">
        <v>7027.6</v>
      </c>
      <c r="F35" s="70">
        <v>8026.3</v>
      </c>
      <c r="G35" s="70">
        <f t="shared" si="0"/>
        <v>998.6999999999998</v>
      </c>
      <c r="H35" s="70">
        <f t="shared" si="1"/>
        <v>114.21111047868405</v>
      </c>
    </row>
    <row r="36" spans="1:8" ht="74.25" customHeight="1">
      <c r="A36" s="45" t="s">
        <v>214</v>
      </c>
      <c r="B36" s="20" t="s">
        <v>72</v>
      </c>
      <c r="C36" s="21" t="s">
        <v>84</v>
      </c>
      <c r="D36" s="35" t="s">
        <v>99</v>
      </c>
      <c r="E36" s="22">
        <v>136.4</v>
      </c>
      <c r="F36" s="70">
        <v>-961.2</v>
      </c>
      <c r="G36" s="70">
        <f t="shared" si="0"/>
        <v>-1097.6000000000001</v>
      </c>
      <c r="H36" s="70">
        <f t="shared" si="1"/>
        <v>-704.692082111437</v>
      </c>
    </row>
    <row r="37" spans="1:8" ht="12.75">
      <c r="A37" s="45" t="s">
        <v>215</v>
      </c>
      <c r="B37" s="100" t="s">
        <v>73</v>
      </c>
      <c r="C37" s="101"/>
      <c r="D37" s="102"/>
      <c r="E37" s="23">
        <f>SUM(E33:E36)</f>
        <v>10489</v>
      </c>
      <c r="F37" s="23">
        <f>SUM(F33:F36)</f>
        <v>12078.599999999999</v>
      </c>
      <c r="G37" s="71">
        <f t="shared" si="0"/>
        <v>1589.5999999999985</v>
      </c>
      <c r="H37" s="71">
        <f t="shared" si="1"/>
        <v>115.15492420631136</v>
      </c>
    </row>
    <row r="38" spans="1:8" ht="12.75">
      <c r="A38" s="45" t="s">
        <v>216</v>
      </c>
      <c r="B38" s="84" t="s">
        <v>116</v>
      </c>
      <c r="C38" s="85"/>
      <c r="D38" s="85"/>
      <c r="E38" s="85"/>
      <c r="F38" s="85"/>
      <c r="G38" s="85"/>
      <c r="H38" s="86"/>
    </row>
    <row r="39" spans="1:8" ht="36.75" customHeight="1">
      <c r="A39" s="45" t="s">
        <v>217</v>
      </c>
      <c r="B39" s="45" t="s">
        <v>76</v>
      </c>
      <c r="C39" s="48" t="s">
        <v>56</v>
      </c>
      <c r="D39" s="44" t="s">
        <v>13</v>
      </c>
      <c r="E39" s="46">
        <v>83</v>
      </c>
      <c r="F39" s="70">
        <v>0</v>
      </c>
      <c r="G39" s="70">
        <f t="shared" si="0"/>
        <v>-83</v>
      </c>
      <c r="H39" s="70">
        <f t="shared" si="1"/>
        <v>0</v>
      </c>
    </row>
    <row r="40" spans="1:8" ht="12.75">
      <c r="A40" s="45" t="s">
        <v>218</v>
      </c>
      <c r="B40" s="87" t="s">
        <v>77</v>
      </c>
      <c r="C40" s="88"/>
      <c r="D40" s="89"/>
      <c r="E40" s="49">
        <f>SUM(E39)</f>
        <v>83</v>
      </c>
      <c r="F40" s="49">
        <f>SUM(F39)</f>
        <v>0</v>
      </c>
      <c r="G40" s="71">
        <f t="shared" si="0"/>
        <v>-83</v>
      </c>
      <c r="H40" s="71">
        <f t="shared" si="1"/>
        <v>0</v>
      </c>
    </row>
    <row r="41" spans="1:8" ht="26.25" customHeight="1">
      <c r="A41" s="45" t="s">
        <v>219</v>
      </c>
      <c r="B41" s="78" t="s">
        <v>117</v>
      </c>
      <c r="C41" s="79"/>
      <c r="D41" s="79"/>
      <c r="E41" s="79"/>
      <c r="F41" s="79"/>
      <c r="G41" s="79"/>
      <c r="H41" s="80"/>
    </row>
    <row r="42" spans="1:8" ht="60" customHeight="1">
      <c r="A42" s="45" t="s">
        <v>220</v>
      </c>
      <c r="B42" s="42">
        <v>141</v>
      </c>
      <c r="C42" s="50" t="s">
        <v>123</v>
      </c>
      <c r="D42" s="35" t="s">
        <v>124</v>
      </c>
      <c r="E42" s="29">
        <v>58.2</v>
      </c>
      <c r="F42" s="70">
        <v>0</v>
      </c>
      <c r="G42" s="70">
        <f t="shared" si="0"/>
        <v>-58.2</v>
      </c>
      <c r="H42" s="70">
        <f t="shared" si="1"/>
        <v>0</v>
      </c>
    </row>
    <row r="43" spans="1:8" ht="36">
      <c r="A43" s="45" t="s">
        <v>221</v>
      </c>
      <c r="B43" s="39">
        <v>141</v>
      </c>
      <c r="C43" s="57" t="s">
        <v>148</v>
      </c>
      <c r="D43" s="58" t="s">
        <v>149</v>
      </c>
      <c r="E43" s="29">
        <v>100</v>
      </c>
      <c r="F43" s="70">
        <v>110</v>
      </c>
      <c r="G43" s="70">
        <f t="shared" si="0"/>
        <v>10</v>
      </c>
      <c r="H43" s="70">
        <f t="shared" si="1"/>
        <v>110.00000000000001</v>
      </c>
    </row>
    <row r="44" spans="1:8" ht="60.75" customHeight="1">
      <c r="A44" s="45" t="s">
        <v>222</v>
      </c>
      <c r="B44" s="39">
        <v>141</v>
      </c>
      <c r="C44" s="40" t="s">
        <v>58</v>
      </c>
      <c r="D44" s="41" t="s">
        <v>17</v>
      </c>
      <c r="E44" s="29">
        <v>577.4</v>
      </c>
      <c r="F44" s="70">
        <v>707.9</v>
      </c>
      <c r="G44" s="70">
        <f t="shared" si="0"/>
        <v>130.5</v>
      </c>
      <c r="H44" s="70">
        <f t="shared" si="1"/>
        <v>122.60131624523727</v>
      </c>
    </row>
    <row r="45" spans="1:8" ht="48">
      <c r="A45" s="45" t="s">
        <v>223</v>
      </c>
      <c r="B45" s="39">
        <v>141</v>
      </c>
      <c r="C45" s="40" t="s">
        <v>56</v>
      </c>
      <c r="D45" s="41" t="s">
        <v>18</v>
      </c>
      <c r="E45" s="29">
        <v>242.8</v>
      </c>
      <c r="F45" s="70">
        <v>244.3</v>
      </c>
      <c r="G45" s="70">
        <f t="shared" si="0"/>
        <v>1.5</v>
      </c>
      <c r="H45" s="70">
        <f t="shared" si="1"/>
        <v>100.61779242174629</v>
      </c>
    </row>
    <row r="46" spans="1:8" ht="12.75">
      <c r="A46" s="45" t="s">
        <v>224</v>
      </c>
      <c r="B46" s="87" t="s">
        <v>19</v>
      </c>
      <c r="C46" s="88"/>
      <c r="D46" s="89"/>
      <c r="E46" s="14">
        <f>SUM(E42:E45)</f>
        <v>978.3999999999999</v>
      </c>
      <c r="F46" s="14">
        <f>SUM(F42:F45)</f>
        <v>1062.2</v>
      </c>
      <c r="G46" s="71">
        <f t="shared" si="0"/>
        <v>83.80000000000018</v>
      </c>
      <c r="H46" s="71">
        <f t="shared" si="1"/>
        <v>108.56500408830748</v>
      </c>
    </row>
    <row r="47" spans="1:8" ht="13.5" customHeight="1">
      <c r="A47" s="45" t="s">
        <v>225</v>
      </c>
      <c r="B47" s="103" t="s">
        <v>109</v>
      </c>
      <c r="C47" s="104"/>
      <c r="D47" s="104"/>
      <c r="E47" s="104"/>
      <c r="F47" s="104"/>
      <c r="G47" s="104"/>
      <c r="H47" s="105"/>
    </row>
    <row r="48" spans="1:8" ht="72.75" customHeight="1">
      <c r="A48" s="45" t="s">
        <v>226</v>
      </c>
      <c r="B48" s="45" t="s">
        <v>111</v>
      </c>
      <c r="C48" s="45" t="s">
        <v>112</v>
      </c>
      <c r="D48" s="51" t="s">
        <v>113</v>
      </c>
      <c r="E48" s="46">
        <v>420.7</v>
      </c>
      <c r="F48" s="70">
        <v>422.7</v>
      </c>
      <c r="G48" s="70">
        <f t="shared" si="0"/>
        <v>2</v>
      </c>
      <c r="H48" s="70">
        <f t="shared" si="1"/>
        <v>100.47539814594724</v>
      </c>
    </row>
    <row r="49" spans="1:8" ht="12.75">
      <c r="A49" s="45" t="s">
        <v>227</v>
      </c>
      <c r="B49" s="100" t="s">
        <v>110</v>
      </c>
      <c r="C49" s="101"/>
      <c r="D49" s="102"/>
      <c r="E49" s="28">
        <f>SUM(E48)</f>
        <v>420.7</v>
      </c>
      <c r="F49" s="28">
        <f>SUM(F48)</f>
        <v>422.7</v>
      </c>
      <c r="G49" s="71">
        <f t="shared" si="0"/>
        <v>2</v>
      </c>
      <c r="H49" s="71">
        <f t="shared" si="1"/>
        <v>100.47539814594724</v>
      </c>
    </row>
    <row r="50" spans="1:8" ht="12" customHeight="1">
      <c r="A50" s="45" t="s">
        <v>228</v>
      </c>
      <c r="B50" s="72" t="s">
        <v>118</v>
      </c>
      <c r="C50" s="73"/>
      <c r="D50" s="73"/>
      <c r="E50" s="73"/>
      <c r="F50" s="73"/>
      <c r="G50" s="73"/>
      <c r="H50" s="74"/>
    </row>
    <row r="51" spans="1:8" ht="86.25" customHeight="1">
      <c r="A51" s="45" t="s">
        <v>229</v>
      </c>
      <c r="B51" s="24">
        <v>182</v>
      </c>
      <c r="C51" s="15" t="s">
        <v>43</v>
      </c>
      <c r="D51" s="33" t="s">
        <v>44</v>
      </c>
      <c r="E51" s="25">
        <v>24441.1</v>
      </c>
      <c r="F51" s="70">
        <v>23888.2</v>
      </c>
      <c r="G51" s="70">
        <f t="shared" si="0"/>
        <v>-552.8999999999978</v>
      </c>
      <c r="H51" s="70">
        <f t="shared" si="1"/>
        <v>97.73782685722003</v>
      </c>
    </row>
    <row r="52" spans="1:8" ht="122.25" customHeight="1">
      <c r="A52" s="45" t="s">
        <v>230</v>
      </c>
      <c r="B52" s="26">
        <v>182</v>
      </c>
      <c r="C52" s="27" t="s">
        <v>45</v>
      </c>
      <c r="D52" s="37" t="s">
        <v>46</v>
      </c>
      <c r="E52" s="25">
        <v>49.1</v>
      </c>
      <c r="F52" s="70">
        <v>71.7</v>
      </c>
      <c r="G52" s="70">
        <f t="shared" si="0"/>
        <v>22.6</v>
      </c>
      <c r="H52" s="70">
        <f t="shared" si="1"/>
        <v>146.0285132382892</v>
      </c>
    </row>
    <row r="53" spans="1:8" ht="48">
      <c r="A53" s="45" t="s">
        <v>231</v>
      </c>
      <c r="B53" s="26">
        <v>182</v>
      </c>
      <c r="C53" s="27" t="s">
        <v>47</v>
      </c>
      <c r="D53" s="37" t="s">
        <v>48</v>
      </c>
      <c r="E53" s="25">
        <v>73.7</v>
      </c>
      <c r="F53" s="70">
        <v>46</v>
      </c>
      <c r="G53" s="70">
        <f t="shared" si="0"/>
        <v>-27.700000000000003</v>
      </c>
      <c r="H53" s="70">
        <f t="shared" si="1"/>
        <v>62.415196743554944</v>
      </c>
    </row>
    <row r="54" spans="1:8" ht="96" customHeight="1">
      <c r="A54" s="45" t="s">
        <v>232</v>
      </c>
      <c r="B54" s="26">
        <v>182</v>
      </c>
      <c r="C54" s="27" t="s">
        <v>49</v>
      </c>
      <c r="D54" s="37" t="s">
        <v>50</v>
      </c>
      <c r="E54" s="25">
        <v>127.5</v>
      </c>
      <c r="F54" s="70">
        <v>12</v>
      </c>
      <c r="G54" s="70">
        <f t="shared" si="0"/>
        <v>-115.5</v>
      </c>
      <c r="H54" s="70">
        <f t="shared" si="1"/>
        <v>9.411764705882353</v>
      </c>
    </row>
    <row r="55" spans="1:8" ht="37.5" customHeight="1">
      <c r="A55" s="45" t="s">
        <v>233</v>
      </c>
      <c r="B55" s="26">
        <v>182</v>
      </c>
      <c r="C55" s="27" t="s">
        <v>125</v>
      </c>
      <c r="D55" s="37" t="s">
        <v>100</v>
      </c>
      <c r="E55" s="25">
        <v>662.3</v>
      </c>
      <c r="F55" s="70">
        <v>568.8</v>
      </c>
      <c r="G55" s="70">
        <f t="shared" si="0"/>
        <v>-93.5</v>
      </c>
      <c r="H55" s="70">
        <f t="shared" si="1"/>
        <v>85.882530575268</v>
      </c>
    </row>
    <row r="56" spans="1:8" ht="74.25" customHeight="1">
      <c r="A56" s="45" t="s">
        <v>234</v>
      </c>
      <c r="B56" s="26">
        <v>182</v>
      </c>
      <c r="C56" s="27" t="s">
        <v>126</v>
      </c>
      <c r="D56" s="37" t="s">
        <v>127</v>
      </c>
      <c r="E56" s="25">
        <v>1080</v>
      </c>
      <c r="F56" s="70">
        <v>1251.6</v>
      </c>
      <c r="G56" s="70">
        <f t="shared" si="0"/>
        <v>171.5999999999999</v>
      </c>
      <c r="H56" s="70">
        <f t="shared" si="1"/>
        <v>115.88888888888889</v>
      </c>
    </row>
    <row r="57" spans="1:8" ht="50.25" customHeight="1">
      <c r="A57" s="45" t="s">
        <v>235</v>
      </c>
      <c r="B57" s="26">
        <v>182</v>
      </c>
      <c r="C57" s="27" t="s">
        <v>101</v>
      </c>
      <c r="D57" s="37" t="s">
        <v>128</v>
      </c>
      <c r="E57" s="25">
        <v>172.4</v>
      </c>
      <c r="F57" s="70">
        <v>2.2</v>
      </c>
      <c r="G57" s="70">
        <f t="shared" si="0"/>
        <v>-170.20000000000002</v>
      </c>
      <c r="H57" s="70">
        <f t="shared" si="1"/>
        <v>1.2761020881670535</v>
      </c>
    </row>
    <row r="58" spans="1:8" ht="24">
      <c r="A58" s="45" t="s">
        <v>236</v>
      </c>
      <c r="B58" s="26">
        <v>182</v>
      </c>
      <c r="C58" s="27" t="s">
        <v>20</v>
      </c>
      <c r="D58" s="37" t="s">
        <v>1</v>
      </c>
      <c r="E58" s="25">
        <v>8509</v>
      </c>
      <c r="F58" s="70">
        <v>8177.2</v>
      </c>
      <c r="G58" s="70">
        <f t="shared" si="0"/>
        <v>-331.8000000000002</v>
      </c>
      <c r="H58" s="70">
        <f t="shared" si="1"/>
        <v>96.10059936537783</v>
      </c>
    </row>
    <row r="59" spans="1:8" ht="12.75">
      <c r="A59" s="45" t="s">
        <v>237</v>
      </c>
      <c r="B59" s="26">
        <v>182</v>
      </c>
      <c r="C59" s="27" t="s">
        <v>21</v>
      </c>
      <c r="D59" s="37" t="s">
        <v>2</v>
      </c>
      <c r="E59" s="25">
        <v>160.2</v>
      </c>
      <c r="F59" s="70">
        <v>69.1</v>
      </c>
      <c r="G59" s="70">
        <f t="shared" si="0"/>
        <v>-91.1</v>
      </c>
      <c r="H59" s="70">
        <f t="shared" si="1"/>
        <v>43.13358302122347</v>
      </c>
    </row>
    <row r="60" spans="1:8" ht="36">
      <c r="A60" s="45" t="s">
        <v>238</v>
      </c>
      <c r="B60" s="26">
        <v>182</v>
      </c>
      <c r="C60" s="21" t="s">
        <v>88</v>
      </c>
      <c r="D60" s="36" t="s">
        <v>87</v>
      </c>
      <c r="E60" s="25">
        <v>454.4</v>
      </c>
      <c r="F60" s="70">
        <v>495.7</v>
      </c>
      <c r="G60" s="70">
        <f t="shared" si="0"/>
        <v>41.30000000000001</v>
      </c>
      <c r="H60" s="70">
        <f t="shared" si="1"/>
        <v>109.08890845070422</v>
      </c>
    </row>
    <row r="61" spans="1:8" ht="48.75" customHeight="1">
      <c r="A61" s="45" t="s">
        <v>239</v>
      </c>
      <c r="B61" s="26">
        <v>182</v>
      </c>
      <c r="C61" s="27" t="s">
        <v>22</v>
      </c>
      <c r="D61" s="37" t="s">
        <v>3</v>
      </c>
      <c r="E61" s="25">
        <v>2964</v>
      </c>
      <c r="F61" s="70">
        <v>4035.2</v>
      </c>
      <c r="G61" s="70">
        <f t="shared" si="0"/>
        <v>1071.1999999999998</v>
      </c>
      <c r="H61" s="70">
        <f t="shared" si="1"/>
        <v>136.140350877193</v>
      </c>
    </row>
    <row r="62" spans="1:8" ht="38.25" customHeight="1">
      <c r="A62" s="45" t="s">
        <v>240</v>
      </c>
      <c r="B62" s="26">
        <v>182</v>
      </c>
      <c r="C62" s="27" t="s">
        <v>102</v>
      </c>
      <c r="D62" s="37" t="s">
        <v>103</v>
      </c>
      <c r="E62" s="25">
        <v>7456.1</v>
      </c>
      <c r="F62" s="70">
        <v>7286.8</v>
      </c>
      <c r="G62" s="70">
        <f t="shared" si="0"/>
        <v>-169.30000000000018</v>
      </c>
      <c r="H62" s="70">
        <f t="shared" si="1"/>
        <v>97.72937594721101</v>
      </c>
    </row>
    <row r="63" spans="1:8" ht="35.25" customHeight="1">
      <c r="A63" s="45" t="s">
        <v>241</v>
      </c>
      <c r="B63" s="26">
        <v>182</v>
      </c>
      <c r="C63" s="27" t="s">
        <v>104</v>
      </c>
      <c r="D63" s="37" t="s">
        <v>105</v>
      </c>
      <c r="E63" s="25">
        <v>1536</v>
      </c>
      <c r="F63" s="70">
        <v>3347.7</v>
      </c>
      <c r="G63" s="70">
        <f t="shared" si="0"/>
        <v>1811.6999999999998</v>
      </c>
      <c r="H63" s="70">
        <f t="shared" si="1"/>
        <v>217.94921874999997</v>
      </c>
    </row>
    <row r="64" spans="1:8" ht="60">
      <c r="A64" s="45" t="s">
        <v>242</v>
      </c>
      <c r="B64" s="24">
        <v>182</v>
      </c>
      <c r="C64" s="15" t="s">
        <v>51</v>
      </c>
      <c r="D64" s="33" t="s">
        <v>23</v>
      </c>
      <c r="E64" s="25">
        <v>1333</v>
      </c>
      <c r="F64" s="70">
        <v>1352.5</v>
      </c>
      <c r="G64" s="70">
        <f t="shared" si="0"/>
        <v>19.5</v>
      </c>
      <c r="H64" s="70">
        <f t="shared" si="1"/>
        <v>101.4628657164291</v>
      </c>
    </row>
    <row r="65" spans="1:8" ht="84">
      <c r="A65" s="45" t="s">
        <v>243</v>
      </c>
      <c r="B65" s="24">
        <v>182</v>
      </c>
      <c r="C65" s="24" t="s">
        <v>316</v>
      </c>
      <c r="D65" s="38" t="s">
        <v>318</v>
      </c>
      <c r="E65" s="25">
        <v>0</v>
      </c>
      <c r="F65" s="70">
        <v>-0.2</v>
      </c>
      <c r="G65" s="70">
        <f t="shared" si="0"/>
        <v>-0.2</v>
      </c>
      <c r="H65" s="70">
        <v>0</v>
      </c>
    </row>
    <row r="66" spans="1:8" ht="48" customHeight="1">
      <c r="A66" s="45" t="s">
        <v>244</v>
      </c>
      <c r="B66" s="24">
        <v>182</v>
      </c>
      <c r="C66" s="24" t="s">
        <v>317</v>
      </c>
      <c r="D66" s="38" t="s">
        <v>319</v>
      </c>
      <c r="E66" s="25">
        <v>0</v>
      </c>
      <c r="F66" s="70">
        <v>0.3</v>
      </c>
      <c r="G66" s="70">
        <f t="shared" si="0"/>
        <v>0.3</v>
      </c>
      <c r="H66" s="70">
        <v>0</v>
      </c>
    </row>
    <row r="67" spans="1:8" ht="12.75">
      <c r="A67" s="45" t="s">
        <v>245</v>
      </c>
      <c r="B67" s="100" t="s">
        <v>24</v>
      </c>
      <c r="C67" s="101"/>
      <c r="D67" s="102"/>
      <c r="E67" s="28">
        <f>SUM(E51:E66)</f>
        <v>49018.799999999996</v>
      </c>
      <c r="F67" s="28">
        <f>SUM(F51:F66)</f>
        <v>50604.799999999996</v>
      </c>
      <c r="G67" s="71">
        <f t="shared" si="0"/>
        <v>1586</v>
      </c>
      <c r="H67" s="71">
        <f t="shared" si="1"/>
        <v>103.23549332092993</v>
      </c>
    </row>
    <row r="68" spans="1:8" ht="12.75">
      <c r="A68" s="45" t="s">
        <v>246</v>
      </c>
      <c r="B68" s="75" t="s">
        <v>119</v>
      </c>
      <c r="C68" s="76"/>
      <c r="D68" s="76"/>
      <c r="E68" s="76"/>
      <c r="F68" s="76"/>
      <c r="G68" s="76"/>
      <c r="H68" s="77"/>
    </row>
    <row r="69" spans="1:8" ht="24" customHeight="1">
      <c r="A69" s="45" t="s">
        <v>247</v>
      </c>
      <c r="B69" s="60" t="s">
        <v>85</v>
      </c>
      <c r="C69" s="18" t="s">
        <v>175</v>
      </c>
      <c r="D69" s="61" t="s">
        <v>176</v>
      </c>
      <c r="E69" s="62">
        <v>35</v>
      </c>
      <c r="F69" s="70">
        <v>35</v>
      </c>
      <c r="G69" s="70">
        <f t="shared" si="0"/>
        <v>0</v>
      </c>
      <c r="H69" s="70">
        <f t="shared" si="1"/>
        <v>100</v>
      </c>
    </row>
    <row r="70" spans="1:8" ht="59.25" customHeight="1">
      <c r="A70" s="45" t="s">
        <v>248</v>
      </c>
      <c r="B70" s="40">
        <v>188</v>
      </c>
      <c r="C70" s="40" t="s">
        <v>58</v>
      </c>
      <c r="D70" s="41" t="s">
        <v>17</v>
      </c>
      <c r="E70" s="63">
        <v>3.5</v>
      </c>
      <c r="F70" s="70">
        <v>4.5</v>
      </c>
      <c r="G70" s="70">
        <f t="shared" si="0"/>
        <v>1</v>
      </c>
      <c r="H70" s="70">
        <f t="shared" si="1"/>
        <v>128.57142857142858</v>
      </c>
    </row>
    <row r="71" spans="1:8" ht="48">
      <c r="A71" s="45" t="s">
        <v>249</v>
      </c>
      <c r="B71" s="45" t="s">
        <v>85</v>
      </c>
      <c r="C71" s="40" t="s">
        <v>56</v>
      </c>
      <c r="D71" s="41" t="s">
        <v>18</v>
      </c>
      <c r="E71" s="46">
        <v>550</v>
      </c>
      <c r="F71" s="70">
        <v>402.1</v>
      </c>
      <c r="G71" s="70">
        <f t="shared" si="0"/>
        <v>-147.89999999999998</v>
      </c>
      <c r="H71" s="70">
        <f t="shared" si="1"/>
        <v>73.10909090909091</v>
      </c>
    </row>
    <row r="72" spans="1:8" ht="12.75">
      <c r="A72" s="45" t="s">
        <v>250</v>
      </c>
      <c r="B72" s="87" t="s">
        <v>86</v>
      </c>
      <c r="C72" s="88"/>
      <c r="D72" s="89"/>
      <c r="E72" s="47">
        <f>SUM(E69:E71)</f>
        <v>588.5</v>
      </c>
      <c r="F72" s="47">
        <f>SUM(F69:F71)</f>
        <v>441.6</v>
      </c>
      <c r="G72" s="71">
        <f t="shared" si="0"/>
        <v>-146.89999999999998</v>
      </c>
      <c r="H72" s="71">
        <f t="shared" si="1"/>
        <v>75.03823279524214</v>
      </c>
    </row>
    <row r="73" spans="1:8" ht="12.75">
      <c r="A73" s="45" t="s">
        <v>251</v>
      </c>
      <c r="B73" s="78" t="s">
        <v>121</v>
      </c>
      <c r="C73" s="79"/>
      <c r="D73" s="79"/>
      <c r="E73" s="79"/>
      <c r="F73" s="79"/>
      <c r="G73" s="79"/>
      <c r="H73" s="80"/>
    </row>
    <row r="74" spans="1:8" ht="24">
      <c r="A74" s="45" t="s">
        <v>252</v>
      </c>
      <c r="B74" s="42">
        <v>321</v>
      </c>
      <c r="C74" s="48" t="s">
        <v>57</v>
      </c>
      <c r="D74" s="44" t="s">
        <v>5</v>
      </c>
      <c r="E74" s="29">
        <v>107.2</v>
      </c>
      <c r="F74" s="70">
        <v>0</v>
      </c>
      <c r="G74" s="70">
        <f t="shared" si="0"/>
        <v>-107.2</v>
      </c>
      <c r="H74" s="70">
        <f t="shared" si="1"/>
        <v>0</v>
      </c>
    </row>
    <row r="75" spans="1:8" ht="12.75">
      <c r="A75" s="45" t="s">
        <v>253</v>
      </c>
      <c r="B75" s="100" t="s">
        <v>25</v>
      </c>
      <c r="C75" s="101"/>
      <c r="D75" s="102"/>
      <c r="E75" s="28">
        <f>SUM(E74)</f>
        <v>107.2</v>
      </c>
      <c r="F75" s="28">
        <f>SUM(F74)</f>
        <v>0</v>
      </c>
      <c r="G75" s="71">
        <f t="shared" si="0"/>
        <v>-107.2</v>
      </c>
      <c r="H75" s="71">
        <f t="shared" si="1"/>
        <v>0</v>
      </c>
    </row>
    <row r="76" spans="1:8" ht="12.75">
      <c r="A76" s="45" t="s">
        <v>254</v>
      </c>
      <c r="B76" s="81" t="s">
        <v>26</v>
      </c>
      <c r="C76" s="82"/>
      <c r="D76" s="82"/>
      <c r="E76" s="82"/>
      <c r="F76" s="82"/>
      <c r="G76" s="82"/>
      <c r="H76" s="83"/>
    </row>
    <row r="77" spans="1:8" ht="108" customHeight="1">
      <c r="A77" s="45" t="s">
        <v>255</v>
      </c>
      <c r="B77" s="24">
        <v>901</v>
      </c>
      <c r="C77" s="24" t="s">
        <v>89</v>
      </c>
      <c r="D77" s="38" t="s">
        <v>177</v>
      </c>
      <c r="E77" s="25">
        <v>4454.7</v>
      </c>
      <c r="F77" s="70">
        <v>4248.4</v>
      </c>
      <c r="G77" s="70">
        <f t="shared" si="0"/>
        <v>-206.30000000000018</v>
      </c>
      <c r="H77" s="70">
        <f t="shared" si="1"/>
        <v>95.36893617976519</v>
      </c>
    </row>
    <row r="78" spans="1:8" ht="158.25" customHeight="1">
      <c r="A78" s="45" t="s">
        <v>256</v>
      </c>
      <c r="B78" s="26">
        <v>901</v>
      </c>
      <c r="C78" s="24" t="s">
        <v>178</v>
      </c>
      <c r="D78" s="38" t="s">
        <v>179</v>
      </c>
      <c r="E78" s="25">
        <v>17</v>
      </c>
      <c r="F78" s="70">
        <v>27.6</v>
      </c>
      <c r="G78" s="70">
        <f t="shared" si="0"/>
        <v>10.600000000000001</v>
      </c>
      <c r="H78" s="70">
        <f t="shared" si="1"/>
        <v>162.35294117647058</v>
      </c>
    </row>
    <row r="79" spans="1:8" ht="96" customHeight="1">
      <c r="A79" s="45" t="s">
        <v>257</v>
      </c>
      <c r="B79" s="26">
        <v>901</v>
      </c>
      <c r="C79" s="24" t="s">
        <v>90</v>
      </c>
      <c r="D79" s="38" t="s">
        <v>180</v>
      </c>
      <c r="E79" s="25">
        <v>2578.7</v>
      </c>
      <c r="F79" s="70">
        <v>2526.3</v>
      </c>
      <c r="G79" s="70">
        <f t="shared" si="0"/>
        <v>-52.399999999999636</v>
      </c>
      <c r="H79" s="70">
        <f t="shared" si="1"/>
        <v>97.96796835614846</v>
      </c>
    </row>
    <row r="80" spans="1:8" ht="72" customHeight="1">
      <c r="A80" s="45" t="s">
        <v>258</v>
      </c>
      <c r="B80" s="39">
        <v>901</v>
      </c>
      <c r="C80" s="42" t="s">
        <v>91</v>
      </c>
      <c r="D80" s="43" t="s">
        <v>181</v>
      </c>
      <c r="E80" s="29">
        <v>5291.3</v>
      </c>
      <c r="F80" s="70">
        <v>2140</v>
      </c>
      <c r="G80" s="70">
        <f aca="true" t="shared" si="2" ref="G80:G147">F80-E80</f>
        <v>-3151.3</v>
      </c>
      <c r="H80" s="70">
        <f aca="true" t="shared" si="3" ref="H80:H147">F80/E80*100</f>
        <v>40.44374728327632</v>
      </c>
    </row>
    <row r="81" spans="1:8" ht="34.5" customHeight="1">
      <c r="A81" s="45" t="s">
        <v>259</v>
      </c>
      <c r="B81" s="39">
        <v>901</v>
      </c>
      <c r="C81" s="40" t="s">
        <v>320</v>
      </c>
      <c r="D81" s="41" t="s">
        <v>321</v>
      </c>
      <c r="E81" s="29">
        <v>0</v>
      </c>
      <c r="F81" s="70">
        <v>2.2</v>
      </c>
      <c r="G81" s="70">
        <f t="shared" si="2"/>
        <v>2.2</v>
      </c>
      <c r="H81" s="70">
        <v>0</v>
      </c>
    </row>
    <row r="82" spans="1:8" ht="38.25" customHeight="1">
      <c r="A82" s="45" t="s">
        <v>260</v>
      </c>
      <c r="B82" s="39">
        <v>901</v>
      </c>
      <c r="C82" s="40" t="s">
        <v>162</v>
      </c>
      <c r="D82" s="41" t="s">
        <v>163</v>
      </c>
      <c r="E82" s="29">
        <v>3041.2</v>
      </c>
      <c r="F82" s="70">
        <v>1216.5</v>
      </c>
      <c r="G82" s="70">
        <f t="shared" si="2"/>
        <v>-1824.6999999999998</v>
      </c>
      <c r="H82" s="70">
        <f t="shared" si="3"/>
        <v>40.00065763514403</v>
      </c>
    </row>
    <row r="83" spans="1:8" ht="24" customHeight="1">
      <c r="A83" s="45" t="s">
        <v>261</v>
      </c>
      <c r="B83" s="39">
        <v>901</v>
      </c>
      <c r="C83" s="40" t="s">
        <v>183</v>
      </c>
      <c r="D83" s="41" t="s">
        <v>184</v>
      </c>
      <c r="E83" s="29">
        <v>2.4</v>
      </c>
      <c r="F83" s="70">
        <v>2.4</v>
      </c>
      <c r="G83" s="70">
        <f t="shared" si="2"/>
        <v>0</v>
      </c>
      <c r="H83" s="70">
        <f t="shared" si="3"/>
        <v>100</v>
      </c>
    </row>
    <row r="84" spans="1:8" ht="96.75" customHeight="1">
      <c r="A84" s="45" t="s">
        <v>262</v>
      </c>
      <c r="B84" s="39">
        <v>901</v>
      </c>
      <c r="C84" s="40" t="s">
        <v>322</v>
      </c>
      <c r="D84" s="41" t="s">
        <v>323</v>
      </c>
      <c r="E84" s="29">
        <v>0</v>
      </c>
      <c r="F84" s="70">
        <v>37.9</v>
      </c>
      <c r="G84" s="70">
        <f t="shared" si="2"/>
        <v>37.9</v>
      </c>
      <c r="H84" s="70">
        <v>0</v>
      </c>
    </row>
    <row r="85" spans="1:8" ht="120.75" customHeight="1">
      <c r="A85" s="45" t="s">
        <v>263</v>
      </c>
      <c r="B85" s="26">
        <v>901</v>
      </c>
      <c r="C85" s="27" t="s">
        <v>64</v>
      </c>
      <c r="D85" s="37" t="s">
        <v>182</v>
      </c>
      <c r="E85" s="25">
        <v>4193.8</v>
      </c>
      <c r="F85" s="70">
        <v>218.1</v>
      </c>
      <c r="G85" s="70">
        <f t="shared" si="2"/>
        <v>-3975.7000000000003</v>
      </c>
      <c r="H85" s="70">
        <f t="shared" si="3"/>
        <v>5.200534121798846</v>
      </c>
    </row>
    <row r="86" spans="1:8" ht="121.5" customHeight="1">
      <c r="A86" s="45" t="s">
        <v>264</v>
      </c>
      <c r="B86" s="26">
        <v>901</v>
      </c>
      <c r="C86" s="27" t="s">
        <v>150</v>
      </c>
      <c r="D86" s="37" t="s">
        <v>151</v>
      </c>
      <c r="E86" s="25">
        <v>573</v>
      </c>
      <c r="F86" s="70">
        <v>0</v>
      </c>
      <c r="G86" s="70">
        <f t="shared" si="2"/>
        <v>-573</v>
      </c>
      <c r="H86" s="70">
        <f t="shared" si="3"/>
        <v>0</v>
      </c>
    </row>
    <row r="87" spans="1:8" ht="48">
      <c r="A87" s="45" t="s">
        <v>265</v>
      </c>
      <c r="B87" s="39">
        <v>901</v>
      </c>
      <c r="C87" s="40" t="s">
        <v>11</v>
      </c>
      <c r="D87" s="41" t="s">
        <v>4</v>
      </c>
      <c r="E87" s="29">
        <v>370.7</v>
      </c>
      <c r="F87" s="70">
        <v>563.6</v>
      </c>
      <c r="G87" s="70">
        <f t="shared" si="2"/>
        <v>192.90000000000003</v>
      </c>
      <c r="H87" s="70">
        <f t="shared" si="3"/>
        <v>152.03668734826005</v>
      </c>
    </row>
    <row r="88" spans="1:8" ht="60" customHeight="1">
      <c r="A88" s="45" t="s">
        <v>266</v>
      </c>
      <c r="B88" s="39">
        <v>901</v>
      </c>
      <c r="C88" s="40" t="s">
        <v>185</v>
      </c>
      <c r="D88" s="41" t="s">
        <v>186</v>
      </c>
      <c r="E88" s="29">
        <v>50</v>
      </c>
      <c r="F88" s="70">
        <v>50</v>
      </c>
      <c r="G88" s="70">
        <f t="shared" si="2"/>
        <v>0</v>
      </c>
      <c r="H88" s="70">
        <f t="shared" si="3"/>
        <v>100</v>
      </c>
    </row>
    <row r="89" spans="1:8" ht="97.5" customHeight="1">
      <c r="A89" s="45" t="s">
        <v>267</v>
      </c>
      <c r="B89" s="39">
        <v>901</v>
      </c>
      <c r="C89" s="40" t="s">
        <v>152</v>
      </c>
      <c r="D89" s="41" t="s">
        <v>153</v>
      </c>
      <c r="E89" s="29">
        <v>44.5</v>
      </c>
      <c r="F89" s="70">
        <v>44.5</v>
      </c>
      <c r="G89" s="70">
        <f t="shared" si="2"/>
        <v>0</v>
      </c>
      <c r="H89" s="70">
        <f t="shared" si="3"/>
        <v>100</v>
      </c>
    </row>
    <row r="90" spans="1:8" ht="61.5" customHeight="1">
      <c r="A90" s="45" t="s">
        <v>268</v>
      </c>
      <c r="B90" s="39">
        <v>901</v>
      </c>
      <c r="C90" s="40" t="s">
        <v>137</v>
      </c>
      <c r="D90" s="41" t="s">
        <v>138</v>
      </c>
      <c r="E90" s="29">
        <v>64</v>
      </c>
      <c r="F90" s="70">
        <v>85.2</v>
      </c>
      <c r="G90" s="70">
        <f t="shared" si="2"/>
        <v>21.200000000000003</v>
      </c>
      <c r="H90" s="70">
        <f t="shared" si="3"/>
        <v>133.125</v>
      </c>
    </row>
    <row r="91" spans="1:8" ht="59.25" customHeight="1">
      <c r="A91" s="45" t="s">
        <v>269</v>
      </c>
      <c r="B91" s="39">
        <v>901</v>
      </c>
      <c r="C91" s="40" t="s">
        <v>65</v>
      </c>
      <c r="D91" s="41" t="s">
        <v>66</v>
      </c>
      <c r="E91" s="29">
        <v>72.3</v>
      </c>
      <c r="F91" s="70">
        <v>21.2</v>
      </c>
      <c r="G91" s="70">
        <f t="shared" si="2"/>
        <v>-51.099999999999994</v>
      </c>
      <c r="H91" s="70">
        <f t="shared" si="3"/>
        <v>29.322268326417706</v>
      </c>
    </row>
    <row r="92" spans="1:8" ht="37.5" customHeight="1">
      <c r="A92" s="45" t="s">
        <v>270</v>
      </c>
      <c r="B92" s="39">
        <v>901</v>
      </c>
      <c r="C92" s="40" t="s">
        <v>12</v>
      </c>
      <c r="D92" s="44" t="s">
        <v>13</v>
      </c>
      <c r="E92" s="29">
        <v>235.8</v>
      </c>
      <c r="F92" s="70">
        <v>466.9</v>
      </c>
      <c r="G92" s="70">
        <f t="shared" si="2"/>
        <v>231.09999999999997</v>
      </c>
      <c r="H92" s="70">
        <f t="shared" si="3"/>
        <v>198.00678541136554</v>
      </c>
    </row>
    <row r="93" spans="1:8" ht="24">
      <c r="A93" s="45" t="s">
        <v>271</v>
      </c>
      <c r="B93" s="39">
        <v>901</v>
      </c>
      <c r="C93" s="40" t="s">
        <v>324</v>
      </c>
      <c r="D93" s="41" t="s">
        <v>325</v>
      </c>
      <c r="E93" s="29">
        <v>0</v>
      </c>
      <c r="F93" s="70">
        <v>2</v>
      </c>
      <c r="G93" s="70">
        <f t="shared" si="2"/>
        <v>2</v>
      </c>
      <c r="H93" s="70">
        <v>0</v>
      </c>
    </row>
    <row r="94" spans="1:8" ht="24">
      <c r="A94" s="45" t="s">
        <v>272</v>
      </c>
      <c r="B94" s="39">
        <v>901</v>
      </c>
      <c r="C94" s="40" t="s">
        <v>326</v>
      </c>
      <c r="D94" s="41" t="s">
        <v>327</v>
      </c>
      <c r="E94" s="29">
        <v>0</v>
      </c>
      <c r="F94" s="70">
        <v>5.8</v>
      </c>
      <c r="G94" s="70">
        <f t="shared" si="2"/>
        <v>5.8</v>
      </c>
      <c r="H94" s="70">
        <v>0</v>
      </c>
    </row>
    <row r="95" spans="1:8" ht="60">
      <c r="A95" s="45" t="s">
        <v>273</v>
      </c>
      <c r="B95" s="39">
        <v>901</v>
      </c>
      <c r="C95" s="40" t="s">
        <v>139</v>
      </c>
      <c r="D95" s="41" t="s">
        <v>140</v>
      </c>
      <c r="E95" s="29">
        <v>1969.8</v>
      </c>
      <c r="F95" s="70">
        <v>1969.8</v>
      </c>
      <c r="G95" s="70">
        <f t="shared" si="2"/>
        <v>0</v>
      </c>
      <c r="H95" s="70">
        <f t="shared" si="3"/>
        <v>100</v>
      </c>
    </row>
    <row r="96" spans="1:8" ht="48">
      <c r="A96" s="45" t="s">
        <v>274</v>
      </c>
      <c r="B96" s="39">
        <v>901</v>
      </c>
      <c r="C96" s="40" t="s">
        <v>154</v>
      </c>
      <c r="D96" s="41" t="s">
        <v>155</v>
      </c>
      <c r="E96" s="29">
        <v>11000</v>
      </c>
      <c r="F96" s="70">
        <v>11000</v>
      </c>
      <c r="G96" s="70">
        <f t="shared" si="2"/>
        <v>0</v>
      </c>
      <c r="H96" s="70">
        <f t="shared" si="3"/>
        <v>100</v>
      </c>
    </row>
    <row r="97" spans="1:8" ht="61.5" customHeight="1">
      <c r="A97" s="45" t="s">
        <v>275</v>
      </c>
      <c r="B97" s="39">
        <v>901</v>
      </c>
      <c r="C97" s="40" t="s">
        <v>164</v>
      </c>
      <c r="D97" s="41" t="s">
        <v>165</v>
      </c>
      <c r="E97" s="29">
        <v>134.4</v>
      </c>
      <c r="F97" s="70">
        <v>134.4</v>
      </c>
      <c r="G97" s="70">
        <f t="shared" si="2"/>
        <v>0</v>
      </c>
      <c r="H97" s="70">
        <f t="shared" si="3"/>
        <v>100</v>
      </c>
    </row>
    <row r="98" spans="1:8" ht="84" customHeight="1">
      <c r="A98" s="45" t="s">
        <v>276</v>
      </c>
      <c r="B98" s="39">
        <v>901</v>
      </c>
      <c r="C98" s="40" t="s">
        <v>141</v>
      </c>
      <c r="D98" s="41" t="s">
        <v>142</v>
      </c>
      <c r="E98" s="29">
        <v>263.62</v>
      </c>
      <c r="F98" s="70">
        <v>263.6</v>
      </c>
      <c r="G98" s="70">
        <f t="shared" si="2"/>
        <v>-0.01999999999998181</v>
      </c>
      <c r="H98" s="70">
        <f t="shared" si="3"/>
        <v>99.9924133222062</v>
      </c>
    </row>
    <row r="99" spans="1:8" ht="60.75" customHeight="1">
      <c r="A99" s="45" t="s">
        <v>277</v>
      </c>
      <c r="B99" s="39">
        <v>901</v>
      </c>
      <c r="C99" s="40" t="s">
        <v>130</v>
      </c>
      <c r="D99" s="41" t="s">
        <v>143</v>
      </c>
      <c r="E99" s="29">
        <v>167.2</v>
      </c>
      <c r="F99" s="70">
        <v>89.4</v>
      </c>
      <c r="G99" s="70">
        <f t="shared" si="2"/>
        <v>-77.79999999999998</v>
      </c>
      <c r="H99" s="70">
        <f t="shared" si="3"/>
        <v>53.468899521531114</v>
      </c>
    </row>
    <row r="100" spans="1:8" ht="38.25" customHeight="1">
      <c r="A100" s="45" t="s">
        <v>278</v>
      </c>
      <c r="B100" s="39">
        <v>901</v>
      </c>
      <c r="C100" s="40" t="s">
        <v>130</v>
      </c>
      <c r="D100" s="41" t="s">
        <v>144</v>
      </c>
      <c r="E100" s="29">
        <v>298</v>
      </c>
      <c r="F100" s="70">
        <v>298</v>
      </c>
      <c r="G100" s="70">
        <f t="shared" si="2"/>
        <v>0</v>
      </c>
      <c r="H100" s="70">
        <f t="shared" si="3"/>
        <v>100</v>
      </c>
    </row>
    <row r="101" spans="1:8" ht="36.75" customHeight="1">
      <c r="A101" s="45" t="s">
        <v>279</v>
      </c>
      <c r="B101" s="39">
        <v>901</v>
      </c>
      <c r="C101" s="40" t="s">
        <v>130</v>
      </c>
      <c r="D101" s="41" t="s">
        <v>187</v>
      </c>
      <c r="E101" s="29">
        <v>33.6</v>
      </c>
      <c r="F101" s="70">
        <v>33.6</v>
      </c>
      <c r="G101" s="70">
        <f t="shared" si="2"/>
        <v>0</v>
      </c>
      <c r="H101" s="70">
        <f t="shared" si="3"/>
        <v>100</v>
      </c>
    </row>
    <row r="102" spans="1:8" ht="60.75" customHeight="1">
      <c r="A102" s="45" t="s">
        <v>280</v>
      </c>
      <c r="B102" s="39">
        <v>901</v>
      </c>
      <c r="C102" s="40" t="s">
        <v>136</v>
      </c>
      <c r="D102" s="41" t="s">
        <v>29</v>
      </c>
      <c r="E102" s="29">
        <v>2281</v>
      </c>
      <c r="F102" s="70">
        <v>2181.6</v>
      </c>
      <c r="G102" s="70">
        <f t="shared" si="2"/>
        <v>-99.40000000000009</v>
      </c>
      <c r="H102" s="70">
        <f t="shared" si="3"/>
        <v>95.64226216571679</v>
      </c>
    </row>
    <row r="103" spans="1:8" ht="73.5" customHeight="1">
      <c r="A103" s="45" t="s">
        <v>281</v>
      </c>
      <c r="B103" s="39">
        <v>901</v>
      </c>
      <c r="C103" s="40" t="s">
        <v>132</v>
      </c>
      <c r="D103" s="41" t="s">
        <v>30</v>
      </c>
      <c r="E103" s="29">
        <v>267</v>
      </c>
      <c r="F103" s="70">
        <v>267</v>
      </c>
      <c r="G103" s="70">
        <f t="shared" si="2"/>
        <v>0</v>
      </c>
      <c r="H103" s="70">
        <f t="shared" si="3"/>
        <v>100</v>
      </c>
    </row>
    <row r="104" spans="1:8" ht="72.75" customHeight="1">
      <c r="A104" s="45" t="s">
        <v>282</v>
      </c>
      <c r="B104" s="42">
        <v>901</v>
      </c>
      <c r="C104" s="42" t="s">
        <v>132</v>
      </c>
      <c r="D104" s="43" t="s">
        <v>67</v>
      </c>
      <c r="E104" s="29">
        <v>20225</v>
      </c>
      <c r="F104" s="70">
        <v>20225</v>
      </c>
      <c r="G104" s="70">
        <f t="shared" si="2"/>
        <v>0</v>
      </c>
      <c r="H104" s="70">
        <f t="shared" si="3"/>
        <v>100</v>
      </c>
    </row>
    <row r="105" spans="1:8" ht="84" customHeight="1">
      <c r="A105" s="45" t="s">
        <v>283</v>
      </c>
      <c r="B105" s="39">
        <v>901</v>
      </c>
      <c r="C105" s="40" t="s">
        <v>132</v>
      </c>
      <c r="D105" s="41" t="s">
        <v>68</v>
      </c>
      <c r="E105" s="29">
        <v>0.1</v>
      </c>
      <c r="F105" s="70">
        <v>0.1</v>
      </c>
      <c r="G105" s="70">
        <f t="shared" si="2"/>
        <v>0</v>
      </c>
      <c r="H105" s="70">
        <f t="shared" si="3"/>
        <v>100</v>
      </c>
    </row>
    <row r="106" spans="1:8" ht="49.5" customHeight="1">
      <c r="A106" s="45" t="s">
        <v>284</v>
      </c>
      <c r="B106" s="39">
        <v>901</v>
      </c>
      <c r="C106" s="40" t="s">
        <v>132</v>
      </c>
      <c r="D106" s="41" t="s">
        <v>52</v>
      </c>
      <c r="E106" s="29">
        <v>102.3</v>
      </c>
      <c r="F106" s="70">
        <v>102.3</v>
      </c>
      <c r="G106" s="70">
        <f t="shared" si="2"/>
        <v>0</v>
      </c>
      <c r="H106" s="70">
        <f t="shared" si="3"/>
        <v>100</v>
      </c>
    </row>
    <row r="107" spans="1:8" ht="84.75" customHeight="1">
      <c r="A107" s="45" t="s">
        <v>285</v>
      </c>
      <c r="B107" s="39">
        <v>901</v>
      </c>
      <c r="C107" s="40" t="s">
        <v>132</v>
      </c>
      <c r="D107" s="41" t="s">
        <v>93</v>
      </c>
      <c r="E107" s="29">
        <v>4420.1</v>
      </c>
      <c r="F107" s="70">
        <v>4420.1</v>
      </c>
      <c r="G107" s="70">
        <f t="shared" si="2"/>
        <v>0</v>
      </c>
      <c r="H107" s="70">
        <f t="shared" si="3"/>
        <v>100</v>
      </c>
    </row>
    <row r="108" spans="1:8" ht="120.75" customHeight="1">
      <c r="A108" s="45" t="s">
        <v>286</v>
      </c>
      <c r="B108" s="39">
        <v>901</v>
      </c>
      <c r="C108" s="40" t="s">
        <v>132</v>
      </c>
      <c r="D108" s="41" t="s">
        <v>106</v>
      </c>
      <c r="E108" s="29">
        <v>0.2</v>
      </c>
      <c r="F108" s="70">
        <v>0.1</v>
      </c>
      <c r="G108" s="70">
        <f t="shared" si="2"/>
        <v>-0.1</v>
      </c>
      <c r="H108" s="70">
        <f t="shared" si="3"/>
        <v>50</v>
      </c>
    </row>
    <row r="109" spans="1:8" ht="60" customHeight="1">
      <c r="A109" s="45" t="s">
        <v>287</v>
      </c>
      <c r="B109" s="42">
        <v>901</v>
      </c>
      <c r="C109" s="40" t="s">
        <v>132</v>
      </c>
      <c r="D109" s="43" t="s">
        <v>107</v>
      </c>
      <c r="E109" s="29">
        <v>375.2</v>
      </c>
      <c r="F109" s="70">
        <v>321</v>
      </c>
      <c r="G109" s="70">
        <f t="shared" si="2"/>
        <v>-54.19999999999999</v>
      </c>
      <c r="H109" s="70">
        <f t="shared" si="3"/>
        <v>85.5543710021322</v>
      </c>
    </row>
    <row r="110" spans="1:8" ht="83.25" customHeight="1">
      <c r="A110" s="45" t="s">
        <v>288</v>
      </c>
      <c r="B110" s="39">
        <v>901</v>
      </c>
      <c r="C110" s="40" t="s">
        <v>133</v>
      </c>
      <c r="D110" s="41" t="s">
        <v>92</v>
      </c>
      <c r="E110" s="29">
        <v>689.4</v>
      </c>
      <c r="F110" s="70">
        <v>689.4</v>
      </c>
      <c r="G110" s="70">
        <f t="shared" si="2"/>
        <v>0</v>
      </c>
      <c r="H110" s="70">
        <f t="shared" si="3"/>
        <v>100</v>
      </c>
    </row>
    <row r="111" spans="1:8" ht="60" customHeight="1">
      <c r="A111" s="45" t="s">
        <v>72</v>
      </c>
      <c r="B111" s="39">
        <v>901</v>
      </c>
      <c r="C111" s="40" t="s">
        <v>134</v>
      </c>
      <c r="D111" s="41" t="s">
        <v>28</v>
      </c>
      <c r="E111" s="29">
        <v>6651</v>
      </c>
      <c r="F111" s="70">
        <v>6002.9</v>
      </c>
      <c r="G111" s="70">
        <f t="shared" si="2"/>
        <v>-648.1000000000004</v>
      </c>
      <c r="H111" s="70">
        <f t="shared" si="3"/>
        <v>90.25560066155465</v>
      </c>
    </row>
    <row r="112" spans="1:8" ht="60.75" customHeight="1">
      <c r="A112" s="45" t="s">
        <v>289</v>
      </c>
      <c r="B112" s="42">
        <v>901</v>
      </c>
      <c r="C112" s="40" t="s">
        <v>156</v>
      </c>
      <c r="D112" s="43" t="s">
        <v>157</v>
      </c>
      <c r="E112" s="29">
        <v>25</v>
      </c>
      <c r="F112" s="70">
        <v>18.1</v>
      </c>
      <c r="G112" s="70">
        <f t="shared" si="2"/>
        <v>-6.899999999999999</v>
      </c>
      <c r="H112" s="70">
        <f t="shared" si="3"/>
        <v>72.4</v>
      </c>
    </row>
    <row r="113" spans="1:8" ht="71.25" customHeight="1">
      <c r="A113" s="45" t="s">
        <v>290</v>
      </c>
      <c r="B113" s="42">
        <v>901</v>
      </c>
      <c r="C113" s="42" t="s">
        <v>146</v>
      </c>
      <c r="D113" s="43" t="s">
        <v>147</v>
      </c>
      <c r="E113" s="29">
        <v>730</v>
      </c>
      <c r="F113" s="70">
        <v>730</v>
      </c>
      <c r="G113" s="70">
        <f t="shared" si="2"/>
        <v>0</v>
      </c>
      <c r="H113" s="70">
        <f t="shared" si="3"/>
        <v>100</v>
      </c>
    </row>
    <row r="114" spans="1:8" ht="97.5" customHeight="1">
      <c r="A114" s="45" t="s">
        <v>291</v>
      </c>
      <c r="B114" s="42">
        <v>901</v>
      </c>
      <c r="C114" s="42" t="s">
        <v>146</v>
      </c>
      <c r="D114" s="43" t="s">
        <v>168</v>
      </c>
      <c r="E114" s="29">
        <v>2480</v>
      </c>
      <c r="F114" s="70">
        <v>2480</v>
      </c>
      <c r="G114" s="70">
        <f t="shared" si="2"/>
        <v>0</v>
      </c>
      <c r="H114" s="70">
        <f t="shared" si="3"/>
        <v>100</v>
      </c>
    </row>
    <row r="115" spans="1:8" ht="60.75" customHeight="1">
      <c r="A115" s="45" t="s">
        <v>292</v>
      </c>
      <c r="B115" s="42">
        <v>901</v>
      </c>
      <c r="C115" s="42" t="s">
        <v>146</v>
      </c>
      <c r="D115" s="43" t="s">
        <v>332</v>
      </c>
      <c r="E115" s="29">
        <v>0</v>
      </c>
      <c r="F115" s="70">
        <v>302.8</v>
      </c>
      <c r="G115" s="70">
        <f t="shared" si="2"/>
        <v>302.8</v>
      </c>
      <c r="H115" s="70">
        <v>0</v>
      </c>
    </row>
    <row r="116" spans="1:8" ht="36" customHeight="1">
      <c r="A116" s="45" t="s">
        <v>293</v>
      </c>
      <c r="B116" s="42">
        <v>901</v>
      </c>
      <c r="C116" s="42" t="s">
        <v>328</v>
      </c>
      <c r="D116" s="43" t="s">
        <v>329</v>
      </c>
      <c r="E116" s="29">
        <v>0</v>
      </c>
      <c r="F116" s="70">
        <v>0.1</v>
      </c>
      <c r="G116" s="70">
        <f t="shared" si="2"/>
        <v>0.1</v>
      </c>
      <c r="H116" s="70">
        <v>0</v>
      </c>
    </row>
    <row r="117" spans="1:8" ht="49.5" customHeight="1">
      <c r="A117" s="45" t="s">
        <v>76</v>
      </c>
      <c r="B117" s="42">
        <v>901</v>
      </c>
      <c r="C117" s="42" t="s">
        <v>330</v>
      </c>
      <c r="D117" s="43" t="s">
        <v>331</v>
      </c>
      <c r="E117" s="29">
        <v>0</v>
      </c>
      <c r="F117" s="70">
        <v>-14946.1</v>
      </c>
      <c r="G117" s="70">
        <f t="shared" si="2"/>
        <v>-14946.1</v>
      </c>
      <c r="H117" s="70">
        <v>0</v>
      </c>
    </row>
    <row r="118" spans="1:8" ht="12.75">
      <c r="A118" s="45" t="s">
        <v>294</v>
      </c>
      <c r="B118" s="100" t="s">
        <v>31</v>
      </c>
      <c r="C118" s="101"/>
      <c r="D118" s="102"/>
      <c r="E118" s="28">
        <f>SUM(E77:E117)</f>
        <v>73102.31999999999</v>
      </c>
      <c r="F118" s="28">
        <f>SUM(F77:F117)</f>
        <v>48241.8</v>
      </c>
      <c r="G118" s="71">
        <f t="shared" si="2"/>
        <v>-24860.51999999999</v>
      </c>
      <c r="H118" s="71">
        <f t="shared" si="3"/>
        <v>65.9921600299416</v>
      </c>
    </row>
    <row r="119" spans="1:8" ht="12.75">
      <c r="A119" s="45" t="s">
        <v>295</v>
      </c>
      <c r="B119" s="81" t="s">
        <v>53</v>
      </c>
      <c r="C119" s="82"/>
      <c r="D119" s="82"/>
      <c r="E119" s="82"/>
      <c r="F119" s="82"/>
      <c r="G119" s="82"/>
      <c r="H119" s="83"/>
    </row>
    <row r="120" spans="1:8" ht="84.75" customHeight="1">
      <c r="A120" s="45" t="s">
        <v>296</v>
      </c>
      <c r="B120" s="24">
        <v>906</v>
      </c>
      <c r="C120" s="15" t="s">
        <v>32</v>
      </c>
      <c r="D120" s="33" t="s">
        <v>94</v>
      </c>
      <c r="E120" s="25">
        <v>2323.6</v>
      </c>
      <c r="F120" s="70">
        <v>1990.9</v>
      </c>
      <c r="G120" s="70">
        <f t="shared" si="2"/>
        <v>-332.6999999999998</v>
      </c>
      <c r="H120" s="70">
        <f t="shared" si="3"/>
        <v>85.68170080908935</v>
      </c>
    </row>
    <row r="121" spans="1:8" ht="59.25" customHeight="1">
      <c r="A121" s="45" t="s">
        <v>297</v>
      </c>
      <c r="B121" s="26">
        <v>906</v>
      </c>
      <c r="C121" s="27" t="s">
        <v>33</v>
      </c>
      <c r="D121" s="37" t="s">
        <v>34</v>
      </c>
      <c r="E121" s="25">
        <v>648</v>
      </c>
      <c r="F121" s="70">
        <v>584.6</v>
      </c>
      <c r="G121" s="70">
        <f t="shared" si="2"/>
        <v>-63.39999999999998</v>
      </c>
      <c r="H121" s="70">
        <f t="shared" si="3"/>
        <v>90.21604938271605</v>
      </c>
    </row>
    <row r="122" spans="1:8" ht="36.75" customHeight="1">
      <c r="A122" s="45" t="s">
        <v>298</v>
      </c>
      <c r="B122" s="26">
        <v>906</v>
      </c>
      <c r="C122" s="27" t="s">
        <v>41</v>
      </c>
      <c r="D122" s="37" t="s">
        <v>42</v>
      </c>
      <c r="E122" s="25">
        <v>394.8</v>
      </c>
      <c r="F122" s="70">
        <v>394.8</v>
      </c>
      <c r="G122" s="70">
        <f t="shared" si="2"/>
        <v>0</v>
      </c>
      <c r="H122" s="70">
        <f t="shared" si="3"/>
        <v>100</v>
      </c>
    </row>
    <row r="123" spans="1:8" ht="60" customHeight="1">
      <c r="A123" s="45" t="s">
        <v>299</v>
      </c>
      <c r="B123" s="26">
        <v>906</v>
      </c>
      <c r="C123" s="27" t="s">
        <v>65</v>
      </c>
      <c r="D123" s="41" t="s">
        <v>66</v>
      </c>
      <c r="E123" s="25">
        <v>0</v>
      </c>
      <c r="F123" s="70">
        <v>0.1</v>
      </c>
      <c r="G123" s="70">
        <f t="shared" si="2"/>
        <v>0.1</v>
      </c>
      <c r="H123" s="70">
        <v>0</v>
      </c>
    </row>
    <row r="124" spans="1:8" ht="36" customHeight="1">
      <c r="A124" s="45" t="s">
        <v>300</v>
      </c>
      <c r="B124" s="26">
        <v>906</v>
      </c>
      <c r="C124" s="40" t="s">
        <v>12</v>
      </c>
      <c r="D124" s="44" t="s">
        <v>13</v>
      </c>
      <c r="E124" s="25">
        <v>194.5</v>
      </c>
      <c r="F124" s="70">
        <v>194.5</v>
      </c>
      <c r="G124" s="70">
        <f t="shared" si="2"/>
        <v>0</v>
      </c>
      <c r="H124" s="70">
        <f t="shared" si="3"/>
        <v>100</v>
      </c>
    </row>
    <row r="125" spans="1:8" ht="48.75" customHeight="1">
      <c r="A125" s="45" t="s">
        <v>301</v>
      </c>
      <c r="B125" s="26">
        <v>906</v>
      </c>
      <c r="C125" s="40" t="s">
        <v>166</v>
      </c>
      <c r="D125" s="41" t="s">
        <v>167</v>
      </c>
      <c r="E125" s="25">
        <v>2052.2</v>
      </c>
      <c r="F125" s="70">
        <v>2052.2</v>
      </c>
      <c r="G125" s="70">
        <f t="shared" si="2"/>
        <v>0</v>
      </c>
      <c r="H125" s="70">
        <f t="shared" si="3"/>
        <v>100</v>
      </c>
    </row>
    <row r="126" spans="1:8" ht="36.75" customHeight="1">
      <c r="A126" s="45" t="s">
        <v>302</v>
      </c>
      <c r="B126" s="39">
        <v>906</v>
      </c>
      <c r="C126" s="40" t="s">
        <v>130</v>
      </c>
      <c r="D126" s="41" t="s">
        <v>108</v>
      </c>
      <c r="E126" s="29">
        <v>5948</v>
      </c>
      <c r="F126" s="70">
        <v>5948</v>
      </c>
      <c r="G126" s="70">
        <f t="shared" si="2"/>
        <v>0</v>
      </c>
      <c r="H126" s="70">
        <f t="shared" si="3"/>
        <v>100</v>
      </c>
    </row>
    <row r="127" spans="1:8" ht="25.5" customHeight="1">
      <c r="A127" s="45" t="s">
        <v>303</v>
      </c>
      <c r="B127" s="39">
        <v>906</v>
      </c>
      <c r="C127" s="40" t="s">
        <v>130</v>
      </c>
      <c r="D127" s="41" t="s">
        <v>35</v>
      </c>
      <c r="E127" s="29">
        <v>2254.2</v>
      </c>
      <c r="F127" s="70">
        <v>2254.2</v>
      </c>
      <c r="G127" s="70">
        <f t="shared" si="2"/>
        <v>0</v>
      </c>
      <c r="H127" s="70">
        <f t="shared" si="3"/>
        <v>100</v>
      </c>
    </row>
    <row r="128" spans="1:8" ht="72" customHeight="1">
      <c r="A128" s="45" t="s">
        <v>304</v>
      </c>
      <c r="B128" s="39">
        <v>906</v>
      </c>
      <c r="C128" s="40" t="s">
        <v>130</v>
      </c>
      <c r="D128" s="41" t="s">
        <v>145</v>
      </c>
      <c r="E128" s="29">
        <v>271.7</v>
      </c>
      <c r="F128" s="70">
        <v>271.7</v>
      </c>
      <c r="G128" s="70">
        <f t="shared" si="2"/>
        <v>0</v>
      </c>
      <c r="H128" s="70">
        <f t="shared" si="3"/>
        <v>100</v>
      </c>
    </row>
    <row r="129" spans="1:8" ht="24.75" customHeight="1">
      <c r="A129" s="45" t="s">
        <v>305</v>
      </c>
      <c r="B129" s="39">
        <v>906</v>
      </c>
      <c r="C129" s="40" t="s">
        <v>130</v>
      </c>
      <c r="D129" s="41" t="s">
        <v>158</v>
      </c>
      <c r="E129" s="29">
        <v>86.6</v>
      </c>
      <c r="F129" s="70">
        <v>86.6</v>
      </c>
      <c r="G129" s="70">
        <f t="shared" si="2"/>
        <v>0</v>
      </c>
      <c r="H129" s="70">
        <f t="shared" si="3"/>
        <v>100</v>
      </c>
    </row>
    <row r="130" spans="1:8" ht="60" customHeight="1">
      <c r="A130" s="45" t="s">
        <v>306</v>
      </c>
      <c r="B130" s="39">
        <v>906</v>
      </c>
      <c r="C130" s="40" t="s">
        <v>130</v>
      </c>
      <c r="D130" s="41" t="s">
        <v>188</v>
      </c>
      <c r="E130" s="29">
        <v>2575.8</v>
      </c>
      <c r="F130" s="70">
        <v>2575.8</v>
      </c>
      <c r="G130" s="70">
        <f t="shared" si="2"/>
        <v>0</v>
      </c>
      <c r="H130" s="70">
        <f t="shared" si="3"/>
        <v>100</v>
      </c>
    </row>
    <row r="131" spans="1:8" ht="120" customHeight="1">
      <c r="A131" s="45" t="s">
        <v>307</v>
      </c>
      <c r="B131" s="42">
        <v>906</v>
      </c>
      <c r="C131" s="42" t="s">
        <v>131</v>
      </c>
      <c r="D131" s="43" t="s">
        <v>69</v>
      </c>
      <c r="E131" s="29">
        <v>108178</v>
      </c>
      <c r="F131" s="70">
        <v>108178</v>
      </c>
      <c r="G131" s="70">
        <f t="shared" si="2"/>
        <v>0</v>
      </c>
      <c r="H131" s="70">
        <f t="shared" si="3"/>
        <v>100</v>
      </c>
    </row>
    <row r="132" spans="1:8" ht="60" customHeight="1">
      <c r="A132" s="45" t="s">
        <v>308</v>
      </c>
      <c r="B132" s="42">
        <v>906</v>
      </c>
      <c r="C132" s="42" t="s">
        <v>131</v>
      </c>
      <c r="D132" s="43" t="s">
        <v>70</v>
      </c>
      <c r="E132" s="29">
        <v>52246</v>
      </c>
      <c r="F132" s="70">
        <v>52246</v>
      </c>
      <c r="G132" s="70">
        <f t="shared" si="2"/>
        <v>0</v>
      </c>
      <c r="H132" s="70">
        <f t="shared" si="3"/>
        <v>100</v>
      </c>
    </row>
    <row r="133" spans="1:8" ht="61.5" customHeight="1">
      <c r="A133" s="45" t="s">
        <v>309</v>
      </c>
      <c r="B133" s="42">
        <v>906</v>
      </c>
      <c r="C133" s="42" t="s">
        <v>146</v>
      </c>
      <c r="D133" s="43" t="s">
        <v>333</v>
      </c>
      <c r="E133" s="29">
        <v>0</v>
      </c>
      <c r="F133" s="70">
        <v>159.2</v>
      </c>
      <c r="G133" s="70">
        <f t="shared" si="2"/>
        <v>159.2</v>
      </c>
      <c r="H133" s="70">
        <v>0</v>
      </c>
    </row>
    <row r="134" spans="1:8" ht="48" customHeight="1">
      <c r="A134" s="45" t="s">
        <v>310</v>
      </c>
      <c r="B134" s="42">
        <v>906</v>
      </c>
      <c r="C134" s="42" t="s">
        <v>330</v>
      </c>
      <c r="D134" s="43" t="s">
        <v>331</v>
      </c>
      <c r="E134" s="29">
        <v>0</v>
      </c>
      <c r="F134" s="70">
        <v>-4870.9</v>
      </c>
      <c r="G134" s="70">
        <f t="shared" si="2"/>
        <v>-4870.9</v>
      </c>
      <c r="H134" s="70">
        <v>0</v>
      </c>
    </row>
    <row r="135" spans="1:8" ht="12.75">
      <c r="A135" s="45" t="s">
        <v>334</v>
      </c>
      <c r="B135" s="100" t="s">
        <v>36</v>
      </c>
      <c r="C135" s="101"/>
      <c r="D135" s="102"/>
      <c r="E135" s="28">
        <f>SUM(E120:E134)</f>
        <v>177173.4</v>
      </c>
      <c r="F135" s="28">
        <f>SUM(F120:F134)</f>
        <v>172065.7</v>
      </c>
      <c r="G135" s="71">
        <f t="shared" si="2"/>
        <v>-5107.6999999999825</v>
      </c>
      <c r="H135" s="71">
        <f t="shared" si="3"/>
        <v>97.11711803239088</v>
      </c>
    </row>
    <row r="136" spans="1:8" ht="12.75">
      <c r="A136" s="45" t="s">
        <v>335</v>
      </c>
      <c r="B136" s="84" t="s">
        <v>159</v>
      </c>
      <c r="C136" s="85"/>
      <c r="D136" s="85"/>
      <c r="E136" s="85"/>
      <c r="F136" s="85"/>
      <c r="G136" s="85"/>
      <c r="H136" s="86"/>
    </row>
    <row r="137" spans="1:8" ht="37.5" customHeight="1">
      <c r="A137" s="45" t="s">
        <v>336</v>
      </c>
      <c r="B137" s="39">
        <v>908</v>
      </c>
      <c r="C137" s="40" t="s">
        <v>130</v>
      </c>
      <c r="D137" s="64" t="s">
        <v>189</v>
      </c>
      <c r="E137" s="65">
        <v>399.7</v>
      </c>
      <c r="F137" s="70">
        <v>1081.2</v>
      </c>
      <c r="G137" s="70">
        <f t="shared" si="2"/>
        <v>681.5</v>
      </c>
      <c r="H137" s="70">
        <f t="shared" si="3"/>
        <v>270.5028771578684</v>
      </c>
    </row>
    <row r="138" spans="1:8" ht="168">
      <c r="A138" s="45" t="s">
        <v>337</v>
      </c>
      <c r="B138" s="42">
        <v>908</v>
      </c>
      <c r="C138" s="42" t="s">
        <v>146</v>
      </c>
      <c r="D138" s="43" t="s">
        <v>161</v>
      </c>
      <c r="E138" s="29">
        <v>762.4</v>
      </c>
      <c r="F138" s="70">
        <v>762.4</v>
      </c>
      <c r="G138" s="70">
        <f t="shared" si="2"/>
        <v>0</v>
      </c>
      <c r="H138" s="70">
        <f t="shared" si="3"/>
        <v>100</v>
      </c>
    </row>
    <row r="139" spans="1:8" ht="12.75">
      <c r="A139" s="45" t="s">
        <v>338</v>
      </c>
      <c r="B139" s="100" t="s">
        <v>160</v>
      </c>
      <c r="C139" s="101"/>
      <c r="D139" s="102"/>
      <c r="E139" s="28">
        <f>SUM(E137:E138)</f>
        <v>1162.1</v>
      </c>
      <c r="F139" s="28">
        <f>SUM(F137:F138)</f>
        <v>1843.6</v>
      </c>
      <c r="G139" s="71">
        <f t="shared" si="2"/>
        <v>681.5</v>
      </c>
      <c r="H139" s="71">
        <f t="shared" si="3"/>
        <v>158.64383443765598</v>
      </c>
    </row>
    <row r="140" spans="1:8" ht="12.75">
      <c r="A140" s="45" t="s">
        <v>339</v>
      </c>
      <c r="B140" s="81" t="s">
        <v>37</v>
      </c>
      <c r="C140" s="82"/>
      <c r="D140" s="82"/>
      <c r="E140" s="82"/>
      <c r="F140" s="82"/>
      <c r="G140" s="82"/>
      <c r="H140" s="83"/>
    </row>
    <row r="141" spans="1:8" ht="37.5" customHeight="1">
      <c r="A141" s="45" t="s">
        <v>340</v>
      </c>
      <c r="B141" s="24">
        <v>919</v>
      </c>
      <c r="C141" s="40" t="s">
        <v>320</v>
      </c>
      <c r="D141" s="41" t="s">
        <v>321</v>
      </c>
      <c r="E141" s="25">
        <v>0</v>
      </c>
      <c r="F141" s="70">
        <v>22.7</v>
      </c>
      <c r="G141" s="70">
        <f t="shared" si="2"/>
        <v>22.7</v>
      </c>
      <c r="H141" s="70">
        <v>0</v>
      </c>
    </row>
    <row r="142" spans="1:8" ht="73.5" customHeight="1">
      <c r="A142" s="45" t="s">
        <v>341</v>
      </c>
      <c r="B142" s="24">
        <v>919</v>
      </c>
      <c r="C142" s="15" t="s">
        <v>129</v>
      </c>
      <c r="D142" s="33" t="s">
        <v>71</v>
      </c>
      <c r="E142" s="25">
        <v>103110</v>
      </c>
      <c r="F142" s="70">
        <v>103110</v>
      </c>
      <c r="G142" s="70">
        <f t="shared" si="2"/>
        <v>0</v>
      </c>
      <c r="H142" s="70">
        <f t="shared" si="3"/>
        <v>100</v>
      </c>
    </row>
    <row r="143" spans="1:8" ht="48">
      <c r="A143" s="45" t="s">
        <v>342</v>
      </c>
      <c r="B143" s="26">
        <v>919</v>
      </c>
      <c r="C143" s="27" t="s">
        <v>129</v>
      </c>
      <c r="D143" s="37" t="s">
        <v>54</v>
      </c>
      <c r="E143" s="25">
        <v>22830</v>
      </c>
      <c r="F143" s="70">
        <v>22830</v>
      </c>
      <c r="G143" s="70">
        <f t="shared" si="2"/>
        <v>0</v>
      </c>
      <c r="H143" s="70">
        <f t="shared" si="3"/>
        <v>100</v>
      </c>
    </row>
    <row r="144" spans="1:8" ht="48">
      <c r="A144" s="45" t="s">
        <v>343</v>
      </c>
      <c r="B144" s="26">
        <v>919</v>
      </c>
      <c r="C144" s="27" t="s">
        <v>27</v>
      </c>
      <c r="D144" s="37" t="s">
        <v>95</v>
      </c>
      <c r="E144" s="25">
        <v>115850</v>
      </c>
      <c r="F144" s="70">
        <v>113888</v>
      </c>
      <c r="G144" s="70">
        <f t="shared" si="2"/>
        <v>-1962</v>
      </c>
      <c r="H144" s="70">
        <f t="shared" si="3"/>
        <v>98.30643072939147</v>
      </c>
    </row>
    <row r="145" spans="1:8" ht="12.75">
      <c r="A145" s="45" t="s">
        <v>344</v>
      </c>
      <c r="B145" s="100" t="s">
        <v>38</v>
      </c>
      <c r="C145" s="101"/>
      <c r="D145" s="102"/>
      <c r="E145" s="28">
        <f>SUM(E141:E144)</f>
        <v>241790</v>
      </c>
      <c r="F145" s="28">
        <f>SUM(F141:F144)</f>
        <v>239850.7</v>
      </c>
      <c r="G145" s="71">
        <f t="shared" si="2"/>
        <v>-1939.2999999999884</v>
      </c>
      <c r="H145" s="71">
        <f t="shared" si="3"/>
        <v>99.1979403614707</v>
      </c>
    </row>
    <row r="146" spans="1:8" ht="12.75">
      <c r="A146" s="45" t="s">
        <v>345</v>
      </c>
      <c r="B146" s="30"/>
      <c r="C146" s="31"/>
      <c r="D146" s="32"/>
      <c r="E146" s="25"/>
      <c r="F146" s="70"/>
      <c r="G146" s="70"/>
      <c r="H146" s="70"/>
    </row>
    <row r="147" spans="1:8" ht="12.75">
      <c r="A147" s="45" t="s">
        <v>346</v>
      </c>
      <c r="B147" s="100" t="s">
        <v>39</v>
      </c>
      <c r="C147" s="101"/>
      <c r="D147" s="102"/>
      <c r="E147" s="28">
        <f>E20+E28+E46+E67+E75+E118+E135+E145+E23+E37+E40+E14+E72+E49+E139+E17+E31</f>
        <v>555374.0199999999</v>
      </c>
      <c r="F147" s="28">
        <f>F20+F28+F46+F67+F75+F118+F135+F145+F23+F37+F40+F14+F72+F49+F139+F17+F31</f>
        <v>526849</v>
      </c>
      <c r="G147" s="71">
        <f t="shared" si="2"/>
        <v>-28525.019999999902</v>
      </c>
      <c r="H147" s="71">
        <f t="shared" si="3"/>
        <v>94.86381808065131</v>
      </c>
    </row>
    <row r="148" spans="2:5" ht="12.75">
      <c r="B148" s="3"/>
      <c r="C148" s="4"/>
      <c r="D148" s="7"/>
      <c r="E148" s="5"/>
    </row>
    <row r="149" spans="2:5" ht="12.75">
      <c r="B149" s="3"/>
      <c r="C149" s="4"/>
      <c r="D149" s="7"/>
      <c r="E149" s="5"/>
    </row>
    <row r="150" spans="2:5" ht="12.75">
      <c r="B150" s="3"/>
      <c r="C150" s="4"/>
      <c r="D150" s="7"/>
      <c r="E150" s="5"/>
    </row>
    <row r="151" spans="2:5" ht="12.75">
      <c r="B151" s="3"/>
      <c r="C151" s="4"/>
      <c r="D151" s="7"/>
      <c r="E151" s="5"/>
    </row>
    <row r="152" spans="2:5" ht="12.75">
      <c r="B152" s="3"/>
      <c r="C152" s="4"/>
      <c r="D152" s="7"/>
      <c r="E152" s="5"/>
    </row>
    <row r="153" spans="2:5" ht="12.75">
      <c r="B153" s="3"/>
      <c r="C153" s="4"/>
      <c r="D153" s="7"/>
      <c r="E153" s="5"/>
    </row>
    <row r="154" spans="2:5" ht="12.75">
      <c r="B154" s="3"/>
      <c r="C154" s="4"/>
      <c r="D154" s="7"/>
      <c r="E154" s="5"/>
    </row>
    <row r="155" spans="2:5" ht="12.75">
      <c r="B155" s="3"/>
      <c r="C155" s="4"/>
      <c r="D155" s="7"/>
      <c r="E155" s="5"/>
    </row>
    <row r="156" spans="2:5" ht="12.75">
      <c r="B156" s="3"/>
      <c r="C156" s="4"/>
      <c r="D156" s="7"/>
      <c r="E156" s="5"/>
    </row>
    <row r="157" spans="2:5" ht="12.75">
      <c r="B157" s="3"/>
      <c r="C157" s="4"/>
      <c r="D157" s="7"/>
      <c r="E157" s="5"/>
    </row>
    <row r="158" spans="2:5" ht="12.75">
      <c r="B158" s="3"/>
      <c r="C158" s="4"/>
      <c r="D158" s="7"/>
      <c r="E158" s="5"/>
    </row>
    <row r="159" spans="2:5" ht="12.75">
      <c r="B159" s="2"/>
      <c r="E159" s="1"/>
    </row>
    <row r="160" spans="2:5" ht="12.75">
      <c r="B160" s="2"/>
      <c r="E160" s="1"/>
    </row>
    <row r="161" spans="2:5" ht="12.75">
      <c r="B161" s="2"/>
      <c r="E161" s="1"/>
    </row>
    <row r="162" spans="2:5" ht="12.75">
      <c r="B162" s="2"/>
      <c r="E162" s="1"/>
    </row>
    <row r="163" ht="12.75">
      <c r="B163" s="2"/>
    </row>
    <row r="164" ht="12.75">
      <c r="B164" s="2"/>
    </row>
  </sheetData>
  <sheetProtection/>
  <mergeCells count="43">
    <mergeCell ref="B31:D31"/>
    <mergeCell ref="B23:D23"/>
    <mergeCell ref="B14:D14"/>
    <mergeCell ref="B17:D17"/>
    <mergeCell ref="B41:H41"/>
    <mergeCell ref="B37:D37"/>
    <mergeCell ref="B49:D49"/>
    <mergeCell ref="B75:D75"/>
    <mergeCell ref="B28:D28"/>
    <mergeCell ref="B67:D67"/>
    <mergeCell ref="B40:D40"/>
    <mergeCell ref="B46:D46"/>
    <mergeCell ref="B32:H32"/>
    <mergeCell ref="B38:H38"/>
    <mergeCell ref="B47:H47"/>
    <mergeCell ref="B147:D147"/>
    <mergeCell ref="B145:D145"/>
    <mergeCell ref="B135:D135"/>
    <mergeCell ref="B118:D118"/>
    <mergeCell ref="B139:D139"/>
    <mergeCell ref="B140:H140"/>
    <mergeCell ref="E9:H9"/>
    <mergeCell ref="A1:H1"/>
    <mergeCell ref="A2:H2"/>
    <mergeCell ref="A3:H3"/>
    <mergeCell ref="A4:H4"/>
    <mergeCell ref="A7:H7"/>
    <mergeCell ref="A8:H8"/>
    <mergeCell ref="A5:H5"/>
    <mergeCell ref="B12:H12"/>
    <mergeCell ref="B15:H15"/>
    <mergeCell ref="B18:H18"/>
    <mergeCell ref="B21:H21"/>
    <mergeCell ref="B24:H24"/>
    <mergeCell ref="B29:H29"/>
    <mergeCell ref="B20:D20"/>
    <mergeCell ref="B50:H50"/>
    <mergeCell ref="B68:H68"/>
    <mergeCell ref="B73:H73"/>
    <mergeCell ref="B76:H76"/>
    <mergeCell ref="B119:H119"/>
    <mergeCell ref="B136:H136"/>
    <mergeCell ref="B72:D7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2018-04-04T11:44:51Z</cp:lastPrinted>
  <dcterms:created xsi:type="dcterms:W3CDTF">2012-06-06T10:46:21Z</dcterms:created>
  <dcterms:modified xsi:type="dcterms:W3CDTF">2018-05-30T11:57:54Z</dcterms:modified>
  <cp:category/>
  <cp:version/>
  <cp:contentType/>
  <cp:contentStatus/>
</cp:coreProperties>
</file>