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4240" windowHeight="13140"/>
  </bookViews>
  <sheets>
    <sheet name="29.01.2021" sheetId="1" r:id="rId1"/>
  </sheets>
  <definedNames>
    <definedName name="_xlnm.Print_Area" localSheetId="0">'29.01.2021'!$A$1:$J$62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2" i="1" l="1"/>
  <c r="C61" i="1"/>
  <c r="C60" i="1" s="1"/>
  <c r="C59" i="1"/>
  <c r="C58" i="1"/>
  <c r="C57" i="1"/>
  <c r="C55" i="1"/>
  <c r="C54" i="1"/>
  <c r="C53" i="1"/>
  <c r="C52" i="1"/>
  <c r="C51" i="1"/>
  <c r="C50" i="1"/>
  <c r="I49" i="1"/>
  <c r="H49" i="1"/>
  <c r="G49" i="1"/>
  <c r="F49" i="1"/>
  <c r="E49" i="1"/>
  <c r="D49" i="1"/>
  <c r="C49" i="1"/>
  <c r="E47" i="1"/>
  <c r="C47" i="1"/>
  <c r="C46" i="1"/>
  <c r="I42" i="1"/>
  <c r="H42" i="1"/>
  <c r="G42" i="1"/>
  <c r="F42" i="1"/>
  <c r="E42" i="1"/>
  <c r="D42" i="1"/>
  <c r="C42" i="1"/>
  <c r="I41" i="1"/>
  <c r="H41" i="1"/>
  <c r="G41" i="1"/>
  <c r="F41" i="1"/>
  <c r="E41" i="1"/>
  <c r="D41" i="1"/>
  <c r="D39" i="1" s="1"/>
  <c r="D36" i="1" s="1"/>
  <c r="I40" i="1"/>
  <c r="H40" i="1"/>
  <c r="G40" i="1"/>
  <c r="F40" i="1"/>
  <c r="E40" i="1"/>
  <c r="C40" i="1"/>
  <c r="E39" i="1"/>
  <c r="E36" i="1" s="1"/>
  <c r="E38" i="1"/>
  <c r="D38" i="1"/>
  <c r="E37" i="1"/>
  <c r="D37" i="1"/>
  <c r="C34" i="1"/>
  <c r="C33" i="1"/>
  <c r="I32" i="1"/>
  <c r="I18" i="1" s="1"/>
  <c r="H32" i="1"/>
  <c r="H18" i="1" s="1"/>
  <c r="G32" i="1"/>
  <c r="G18" i="1" s="1"/>
  <c r="F32" i="1"/>
  <c r="F31" i="1" s="1"/>
  <c r="F29" i="1" s="1"/>
  <c r="C29" i="1" s="1"/>
  <c r="E32" i="1"/>
  <c r="D32" i="1"/>
  <c r="I31" i="1"/>
  <c r="H31" i="1"/>
  <c r="G31" i="1"/>
  <c r="E31" i="1"/>
  <c r="D31" i="1"/>
  <c r="I29" i="1"/>
  <c r="H29" i="1"/>
  <c r="G29" i="1"/>
  <c r="E29" i="1"/>
  <c r="D29" i="1"/>
  <c r="C27" i="1"/>
  <c r="C26" i="1"/>
  <c r="C25" i="1" s="1"/>
  <c r="I25" i="1"/>
  <c r="H25" i="1"/>
  <c r="G25" i="1"/>
  <c r="F25" i="1"/>
  <c r="F22" i="1" s="1"/>
  <c r="F20" i="1" s="1"/>
  <c r="E25" i="1"/>
  <c r="E22" i="1" s="1"/>
  <c r="E20" i="1" s="1"/>
  <c r="D25" i="1"/>
  <c r="D22" i="1" s="1"/>
  <c r="C24" i="1"/>
  <c r="I22" i="1"/>
  <c r="H22" i="1"/>
  <c r="H20" i="1" s="1"/>
  <c r="G22" i="1"/>
  <c r="G20" i="1" s="1"/>
  <c r="C21" i="1"/>
  <c r="I20" i="1"/>
  <c r="E18" i="1"/>
  <c r="E15" i="1" s="1"/>
  <c r="D18" i="1"/>
  <c r="D16" i="1" s="1"/>
  <c r="I17" i="1"/>
  <c r="H17" i="1"/>
  <c r="G17" i="1"/>
  <c r="G14" i="1" s="1"/>
  <c r="F17" i="1"/>
  <c r="F14" i="1" s="1"/>
  <c r="E17" i="1"/>
  <c r="E16" i="1" s="1"/>
  <c r="D17" i="1"/>
  <c r="I14" i="1"/>
  <c r="H14" i="1"/>
  <c r="D14" i="1"/>
  <c r="G13" i="1" l="1"/>
  <c r="H13" i="1"/>
  <c r="G16" i="1"/>
  <c r="G15" i="1"/>
  <c r="H16" i="1"/>
  <c r="H15" i="1"/>
  <c r="I16" i="1"/>
  <c r="I15" i="1"/>
  <c r="I13" i="1" s="1"/>
  <c r="C22" i="1"/>
  <c r="C20" i="1" s="1"/>
  <c r="D20" i="1"/>
  <c r="C23" i="1"/>
  <c r="C41" i="1"/>
  <c r="C38" i="1" s="1"/>
  <c r="F18" i="1"/>
  <c r="E14" i="1"/>
  <c r="E13" i="1" s="1"/>
  <c r="D15" i="1"/>
  <c r="D13" i="1" s="1"/>
  <c r="C32" i="1"/>
  <c r="C31" i="1" s="1"/>
  <c r="C37" i="1"/>
  <c r="C17" i="1" s="1"/>
  <c r="C16" i="1" l="1"/>
  <c r="C14" i="1"/>
  <c r="C13" i="1" s="1"/>
  <c r="F15" i="1"/>
  <c r="F13" i="1" s="1"/>
  <c r="F16" i="1"/>
  <c r="C39" i="1"/>
  <c r="C36" i="1" s="1"/>
  <c r="C18" i="1"/>
  <c r="C15" i="1" s="1"/>
</calcChain>
</file>

<file path=xl/sharedStrings.xml><?xml version="1.0" encoding="utf-8"?>
<sst xmlns="http://schemas.openxmlformats.org/spreadsheetml/2006/main" count="78" uniqueCount="53">
  <si>
    <t>Приложение № 1</t>
  </si>
  <si>
    <t>к постановлению Администрации</t>
  </si>
  <si>
    <t>городского округа Верхотурский</t>
  </si>
  <si>
    <t>План мероприятий по выполнению муниципальной программы</t>
  </si>
  <si>
    <t>«Развитие физической культуры и спорта в городском округе Верхотурский до 2025 года»</t>
  </si>
  <si>
    <t xml:space="preserve">№ 
строки
</t>
  </si>
  <si>
    <t>Наименование мероприятия 
Источники расходов на финансирование</t>
  </si>
  <si>
    <t>Объем расходов на выполнение мероприятия за счет всех источников ресурсного обеспечения,
тыс. рублей</t>
  </si>
  <si>
    <t>№ строки целевого показателя 
на  достижение которого направлены мероприятия</t>
  </si>
  <si>
    <t>Всего</t>
  </si>
  <si>
    <t xml:space="preserve">ВСЕГО ПО МУНИЦИПАЛЬНОЙ ПРОГРАММЕ,
В ТОМ ЧИСЛЕ:
</t>
  </si>
  <si>
    <t>х</t>
  </si>
  <si>
    <t>Областной бюджет</t>
  </si>
  <si>
    <t>Местный бюджет</t>
  </si>
  <si>
    <t>Прочие нужды</t>
  </si>
  <si>
    <t>Подпрограмма 1 «Обеспечение деятельности подростковых клубов до 2025 года»</t>
  </si>
  <si>
    <t>ВСЕГО ПО ПОДПРОГРАММЕ 1,
В ТОМ ЧИСЛЕ:</t>
  </si>
  <si>
    <t>Всего по направлению "Прочие нужды", в том числе</t>
  </si>
  <si>
    <t xml:space="preserve">1.1.1
2.1.1
</t>
  </si>
  <si>
    <r>
      <t xml:space="preserve">Мероприятие 1. </t>
    </r>
    <r>
      <rPr>
        <sz val="12"/>
        <color theme="1"/>
        <rFont val="Times New Roman"/>
        <family val="1"/>
        <charset val="204"/>
      </rPr>
      <t>Организация деятельности подростковых клубов по месту жительства</t>
    </r>
  </si>
  <si>
    <r>
      <t xml:space="preserve">Мероприятие 2. </t>
    </r>
    <r>
      <rPr>
        <sz val="12"/>
        <color theme="1"/>
        <rFont val="Times New Roman"/>
        <family val="1"/>
        <charset val="204"/>
      </rPr>
      <t>Материально-техническое обеспечение всего:</t>
    </r>
  </si>
  <si>
    <t>Подпрограмма 2 «Массовая физкультурно-спортивная работа и подготовка спортивного резерва до 2025 года»</t>
  </si>
  <si>
    <t>ВСЕГО ПО ПОДПРОГРАММЕ 2,
В ТОМ ЧИСЛЕ:</t>
  </si>
  <si>
    <t>Местный бюджет:</t>
  </si>
  <si>
    <t>1.1.2
2.1.1
2.2.1
2.2.3
2.3.1
2.4.1</t>
  </si>
  <si>
    <r>
      <t xml:space="preserve">Мероприятие 1. 
</t>
    </r>
    <r>
      <rPr>
        <sz val="12"/>
        <color theme="1"/>
        <rFont val="Times New Roman"/>
        <family val="1"/>
        <charset val="204"/>
      </rPr>
      <t>Организация предоставления услуг (выполнение работ) в сфере физической культуры и спорта</t>
    </r>
  </si>
  <si>
    <r>
      <t xml:space="preserve">Мероприятие 2. 
</t>
    </r>
    <r>
      <rPr>
        <sz val="12"/>
        <color theme="1"/>
        <rFont val="Times New Roman"/>
        <family val="1"/>
        <charset val="204"/>
      </rPr>
      <t>Проведение физкультурно - оздоровительных мероприятий и информационно- разъяснительной работы.</t>
    </r>
  </si>
  <si>
    <t>2.2.2
2.3.1
2.4.1</t>
  </si>
  <si>
    <t>Подпрограмма 3 «Развитие инфраструктуры объектов спорта муниципальной собственности городского округа Верхотурский»</t>
  </si>
  <si>
    <t>ВСЕГО ПО ПОДПРОГРАММЕ 3,
В ТОМ ЧИСЛЕ:</t>
  </si>
  <si>
    <r>
      <t xml:space="preserve">Мероприятие 1. 
</t>
    </r>
    <r>
      <rPr>
        <sz val="12"/>
        <color theme="1"/>
        <rFont val="Times New Roman"/>
        <family val="1"/>
        <charset val="204"/>
      </rPr>
      <t>Ремонт спортивных сооружений:</t>
    </r>
  </si>
  <si>
    <t xml:space="preserve">1.1.2
2.1.1
2.2.1
2.2.3
2.3.1
2.4.1
</t>
  </si>
  <si>
    <t>Ремонт спортивного комплекса МБСОУ «СК «Олимп»</t>
  </si>
  <si>
    <t>Ремонт здания котельной МБСОУ«СК «Олимп», п. B46 ул. Новая, 15</t>
  </si>
  <si>
    <r>
      <t xml:space="preserve">Мероприятие 2. 
</t>
    </r>
    <r>
      <rPr>
        <sz val="12"/>
        <color theme="1"/>
        <rFont val="Times New Roman"/>
        <family val="1"/>
        <charset val="204"/>
      </rPr>
      <t>Создание спортивных площадок для уличной гимнастики</t>
    </r>
  </si>
  <si>
    <t>3.1.1</t>
  </si>
  <si>
    <r>
      <t xml:space="preserve">Мероприятие 3.
</t>
    </r>
    <r>
      <rPr>
        <sz val="12"/>
        <color theme="1"/>
        <rFont val="Times New Roman"/>
        <family val="1"/>
        <charset val="204"/>
      </rPr>
      <t>Реализация мероприятий по поэтапному внедрению Всероссийского физкультурно-спортивного комплекса «Готов к труду и обороне», в т.ч.:</t>
    </r>
    <r>
      <rPr>
        <b/>
        <sz val="12"/>
        <color theme="1"/>
        <rFont val="Times New Roman"/>
        <family val="1"/>
        <charset val="204"/>
      </rPr>
      <t xml:space="preserve">
</t>
    </r>
  </si>
  <si>
    <t xml:space="preserve">2.3.1
2.4.1
2.4.2
</t>
  </si>
  <si>
    <t>3.1.Приобретение оборудования 
и инвентаря для оснащения мест тестирования площадок ГТО</t>
  </si>
  <si>
    <t>3.2.Обучение инструкторов, педагогов, 
тренеров по программе:  «Повышения квалификации подготовки  спортивных судей ГТО»</t>
  </si>
  <si>
    <r>
      <t xml:space="preserve">Мероприятие 4.
</t>
    </r>
    <r>
      <rPr>
        <sz val="12"/>
        <color theme="1"/>
        <rFont val="Times New Roman"/>
        <family val="1"/>
        <charset val="204"/>
      </rPr>
      <t>Разработка рабочей документации проектирования спортивной инфраструктуры:
-разработка проектной и рабочей документации по строительству объекта "Спортивное едро "Олимп"</t>
    </r>
    <r>
      <rPr>
        <b/>
        <sz val="12"/>
        <color theme="1"/>
        <rFont val="Times New Roman"/>
        <family val="1"/>
        <charset val="204"/>
      </rPr>
      <t xml:space="preserve">
</t>
    </r>
  </si>
  <si>
    <t>1.1.1
2.1.1
2.2.1
2.2.3
2.3.1
2.4.1
3.1.1
4.1.1
4.1.2</t>
  </si>
  <si>
    <r>
      <t xml:space="preserve">Мероприятие 5. </t>
    </r>
    <r>
      <rPr>
        <sz val="12"/>
        <color theme="1"/>
        <rFont val="Times New Roman"/>
        <family val="1"/>
        <charset val="204"/>
      </rPr>
      <t>Строительство физкультурно-оздоровительного комплекса</t>
    </r>
  </si>
  <si>
    <t xml:space="preserve">1.1.1
2.1.1
2.2.1
2.2.3
2.3.1
2.4.1
3.1.1
</t>
  </si>
  <si>
    <t>Мероприятие 6.  Материально техническое оснащение</t>
  </si>
  <si>
    <t>1.1.1
2.1.1
2.2.1
2.2.3
2.3.1
2.4.1
3.1.1
2.2.2
2.3.1
2.4.1</t>
  </si>
  <si>
    <t>6.1. Проведение работ по соблюдению требований пожарной безопасности (по адресу г. Верхотурье, ул. Огарьевская-34 (стадион), ул. Новая-15 (спортзал, п. Калачик)</t>
  </si>
  <si>
    <t>6.2. Приобретение лицензионных 
программ и оргтехники</t>
  </si>
  <si>
    <t>6.3. Приобретение автобуса для 
перевозки спортсменов на соревнования.</t>
  </si>
  <si>
    <r>
      <t xml:space="preserve">Мероприятие 7. </t>
    </r>
    <r>
      <rPr>
        <sz val="12"/>
        <color theme="1"/>
        <rFont val="Times New Roman"/>
        <family val="1"/>
        <charset val="204"/>
      </rPr>
      <t>Строительство спортивного ядра "Олимп"</t>
    </r>
  </si>
  <si>
    <t>1.1.1
2.1.1
2.2.1
2.2.3
2.3.1
2.4.1
3.1.1</t>
  </si>
  <si>
    <t xml:space="preserve">местный бюджет </t>
  </si>
  <si>
    <t>от 15.02.2021г. №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</si>
</sst>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u/>
      <sz val="11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4">
    <xf numFmtId="0" fontId="0" fillId="0" borderId="0" xfId="0"/>
    <xf numFmtId="0" fontId="1" fillId="0" borderId="0" xfId="0" applyFont="1"/>
    <xf numFmtId="0" fontId="0" fillId="2" borderId="0" xfId="0" applyFill="1"/>
    <xf numFmtId="0" fontId="3" fillId="0" borderId="0" xfId="1" applyFont="1" applyAlignment="1" applyProtection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2" borderId="0" xfId="0" applyFont="1" applyFill="1" applyAlignment="1">
      <alignment horizontal="center"/>
    </xf>
    <xf numFmtId="0" fontId="6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164" fontId="6" fillId="2" borderId="5" xfId="0" applyNumberFormat="1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center"/>
    </xf>
    <xf numFmtId="164" fontId="4" fillId="2" borderId="5" xfId="0" applyNumberFormat="1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vertical="top" wrapText="1"/>
    </xf>
    <xf numFmtId="0" fontId="4" fillId="2" borderId="5" xfId="0" applyFont="1" applyFill="1" applyBorder="1" applyAlignment="1">
      <alignment vertical="top" wrapText="1"/>
    </xf>
    <xf numFmtId="164" fontId="6" fillId="2" borderId="5" xfId="0" applyNumberFormat="1" applyFont="1" applyFill="1" applyBorder="1" applyAlignment="1">
      <alignment horizontal="center" vertical="center"/>
    </xf>
    <xf numFmtId="164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top" wrapText="1"/>
    </xf>
    <xf numFmtId="49" fontId="4" fillId="2" borderId="6" xfId="0" applyNumberFormat="1" applyFont="1" applyFill="1" applyBorder="1" applyAlignment="1">
      <alignment horizontal="center" vertical="center"/>
    </xf>
    <xf numFmtId="164" fontId="6" fillId="2" borderId="5" xfId="0" applyNumberFormat="1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wrapText="1"/>
    </xf>
    <xf numFmtId="164" fontId="6" fillId="2" borderId="5" xfId="0" applyNumberFormat="1" applyFont="1" applyFill="1" applyBorder="1"/>
    <xf numFmtId="164" fontId="4" fillId="2" borderId="5" xfId="0" applyNumberFormat="1" applyFont="1" applyFill="1" applyBorder="1"/>
    <xf numFmtId="0" fontId="4" fillId="2" borderId="7" xfId="0" applyFont="1" applyFill="1" applyBorder="1" applyAlignment="1">
      <alignment wrapText="1"/>
    </xf>
    <xf numFmtId="164" fontId="6" fillId="2" borderId="7" xfId="0" applyNumberFormat="1" applyFont="1" applyFill="1" applyBorder="1"/>
    <xf numFmtId="164" fontId="4" fillId="2" borderId="7" xfId="0" applyNumberFormat="1" applyFont="1" applyFill="1" applyBorder="1"/>
    <xf numFmtId="0" fontId="6" fillId="2" borderId="5" xfId="0" applyFont="1" applyFill="1" applyBorder="1" applyAlignment="1">
      <alignment wrapText="1"/>
    </xf>
    <xf numFmtId="164" fontId="4" fillId="2" borderId="14" xfId="0" applyNumberFormat="1" applyFont="1" applyFill="1" applyBorder="1"/>
    <xf numFmtId="0" fontId="4" fillId="2" borderId="5" xfId="0" applyFont="1" applyFill="1" applyBorder="1"/>
    <xf numFmtId="0" fontId="4" fillId="2" borderId="5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164" fontId="6" fillId="2" borderId="5" xfId="0" applyNumberFormat="1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horizontal="center" vertical="center"/>
    </xf>
    <xf numFmtId="164" fontId="6" fillId="2" borderId="7" xfId="0" applyNumberFormat="1" applyFont="1" applyFill="1" applyBorder="1" applyAlignment="1">
      <alignment horizontal="center" vertical="top" wrapText="1"/>
    </xf>
    <xf numFmtId="164" fontId="6" fillId="2" borderId="9" xfId="0" applyNumberFormat="1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center" vertical="top" wrapText="1"/>
    </xf>
    <xf numFmtId="0" fontId="6" fillId="2" borderId="9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onsultantplus://offline/ref=AF2F620E768E09F937B4591212D9FFECCB09A51734444722A15A4970F563C8C7EFA0B32B2253C0CFB1150F13bCB5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abSelected="1" view="pageBreakPreview" zoomScaleNormal="100" zoomScaleSheetLayoutView="100" workbookViewId="0">
      <selection activeCell="J5" sqref="J5"/>
    </sheetView>
  </sheetViews>
  <sheetFormatPr defaultRowHeight="15" x14ac:dyDescent="0.25"/>
  <cols>
    <col min="1" max="1" width="7.140625" bestFit="1" customWidth="1"/>
    <col min="2" max="2" width="39" bestFit="1" customWidth="1"/>
    <col min="3" max="3" width="13.85546875" style="1" customWidth="1"/>
    <col min="4" max="4" width="10.5703125" customWidth="1"/>
    <col min="5" max="5" width="12" style="2" customWidth="1"/>
    <col min="6" max="6" width="11.28515625" customWidth="1"/>
    <col min="7" max="7" width="11.42578125" customWidth="1"/>
    <col min="8" max="8" width="10.5703125" customWidth="1"/>
    <col min="9" max="9" width="11.42578125" customWidth="1"/>
    <col min="10" max="10" width="30.140625" bestFit="1" customWidth="1"/>
  </cols>
  <sheetData>
    <row r="1" spans="1:10" x14ac:dyDescent="0.25">
      <c r="J1" s="3" t="s">
        <v>0</v>
      </c>
    </row>
    <row r="2" spans="1:10" ht="15.75" x14ac:dyDescent="0.25">
      <c r="J2" s="4" t="s">
        <v>1</v>
      </c>
    </row>
    <row r="3" spans="1:10" ht="15.75" x14ac:dyDescent="0.25">
      <c r="J3" s="4" t="s">
        <v>2</v>
      </c>
    </row>
    <row r="4" spans="1:10" x14ac:dyDescent="0.25">
      <c r="J4" s="5" t="s">
        <v>52</v>
      </c>
    </row>
    <row r="5" spans="1:10" ht="15.75" x14ac:dyDescent="0.25">
      <c r="J5" s="4"/>
    </row>
    <row r="7" spans="1:10" ht="18.75" x14ac:dyDescent="0.3">
      <c r="E7" s="6" t="s">
        <v>3</v>
      </c>
    </row>
    <row r="8" spans="1:10" ht="18.75" x14ac:dyDescent="0.3">
      <c r="E8" s="6" t="s">
        <v>4</v>
      </c>
    </row>
    <row r="9" spans="1:10" ht="15.75" thickBot="1" x14ac:dyDescent="0.3"/>
    <row r="10" spans="1:10" ht="45" customHeight="1" x14ac:dyDescent="0.25">
      <c r="A10" s="58" t="s">
        <v>5</v>
      </c>
      <c r="B10" s="60" t="s">
        <v>6</v>
      </c>
      <c r="C10" s="60" t="s">
        <v>7</v>
      </c>
      <c r="D10" s="61"/>
      <c r="E10" s="61"/>
      <c r="F10" s="61"/>
      <c r="G10" s="61"/>
      <c r="H10" s="61"/>
      <c r="I10" s="61"/>
      <c r="J10" s="62" t="s">
        <v>8</v>
      </c>
    </row>
    <row r="11" spans="1:10" ht="15.75" x14ac:dyDescent="0.25">
      <c r="A11" s="59"/>
      <c r="B11" s="53"/>
      <c r="C11" s="7" t="s">
        <v>9</v>
      </c>
      <c r="D11" s="7">
        <v>2020</v>
      </c>
      <c r="E11" s="7">
        <v>2021</v>
      </c>
      <c r="F11" s="7">
        <v>2022</v>
      </c>
      <c r="G11" s="7">
        <v>2023</v>
      </c>
      <c r="H11" s="7">
        <v>2024</v>
      </c>
      <c r="I11" s="7">
        <v>2025</v>
      </c>
      <c r="J11" s="54"/>
    </row>
    <row r="12" spans="1:10" ht="15.75" x14ac:dyDescent="0.25">
      <c r="A12" s="8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9">
        <v>11</v>
      </c>
    </row>
    <row r="13" spans="1:10" ht="63" x14ac:dyDescent="0.25">
      <c r="A13" s="10">
        <v>1</v>
      </c>
      <c r="B13" s="11" t="s">
        <v>10</v>
      </c>
      <c r="C13" s="12">
        <f>C14+C15</f>
        <v>40675.599999999999</v>
      </c>
      <c r="D13" s="12">
        <f t="shared" ref="D13:I13" si="0">D14+D15</f>
        <v>7685</v>
      </c>
      <c r="E13" s="12">
        <f>E14+E15</f>
        <v>6314.4</v>
      </c>
      <c r="F13" s="12">
        <f t="shared" si="0"/>
        <v>7605.9000000000005</v>
      </c>
      <c r="G13" s="12">
        <f t="shared" si="0"/>
        <v>7904.2999999999993</v>
      </c>
      <c r="H13" s="12">
        <f t="shared" si="0"/>
        <v>5583</v>
      </c>
      <c r="I13" s="12">
        <f t="shared" si="0"/>
        <v>5583</v>
      </c>
      <c r="J13" s="13" t="s">
        <v>11</v>
      </c>
    </row>
    <row r="14" spans="1:10" ht="15.75" x14ac:dyDescent="0.25">
      <c r="A14" s="10">
        <v>2</v>
      </c>
      <c r="B14" s="14" t="s">
        <v>12</v>
      </c>
      <c r="C14" s="12">
        <f>C17</f>
        <v>141.4</v>
      </c>
      <c r="D14" s="12">
        <f t="shared" ref="D14:I15" si="1">D17</f>
        <v>141.4</v>
      </c>
      <c r="E14" s="12">
        <f>E17</f>
        <v>0</v>
      </c>
      <c r="F14" s="12">
        <f t="shared" si="1"/>
        <v>0</v>
      </c>
      <c r="G14" s="12">
        <f t="shared" si="1"/>
        <v>0</v>
      </c>
      <c r="H14" s="12">
        <f t="shared" si="1"/>
        <v>0</v>
      </c>
      <c r="I14" s="12">
        <f t="shared" si="1"/>
        <v>0</v>
      </c>
      <c r="J14" s="13" t="s">
        <v>11</v>
      </c>
    </row>
    <row r="15" spans="1:10" ht="15.75" x14ac:dyDescent="0.25">
      <c r="A15" s="10">
        <v>3</v>
      </c>
      <c r="B15" s="14" t="s">
        <v>13</v>
      </c>
      <c r="C15" s="12">
        <f>C18</f>
        <v>40534.199999999997</v>
      </c>
      <c r="D15" s="12">
        <f t="shared" si="1"/>
        <v>7543.6</v>
      </c>
      <c r="E15" s="12">
        <f t="shared" si="1"/>
        <v>6314.4</v>
      </c>
      <c r="F15" s="12">
        <f t="shared" si="1"/>
        <v>7605.9000000000005</v>
      </c>
      <c r="G15" s="12">
        <f t="shared" si="1"/>
        <v>7904.2999999999993</v>
      </c>
      <c r="H15" s="12">
        <f t="shared" si="1"/>
        <v>5583</v>
      </c>
      <c r="I15" s="12">
        <f t="shared" si="1"/>
        <v>5583</v>
      </c>
      <c r="J15" s="13"/>
    </row>
    <row r="16" spans="1:10" ht="15.75" x14ac:dyDescent="0.25">
      <c r="A16" s="10">
        <v>4</v>
      </c>
      <c r="B16" s="14" t="s">
        <v>14</v>
      </c>
      <c r="C16" s="12">
        <f>SUM(C17:C18)</f>
        <v>40675.599999999999</v>
      </c>
      <c r="D16" s="12">
        <f t="shared" ref="D16:I16" si="2">SUM(D17:D18)</f>
        <v>7685</v>
      </c>
      <c r="E16" s="12">
        <f t="shared" si="2"/>
        <v>6314.4</v>
      </c>
      <c r="F16" s="12">
        <f t="shared" si="2"/>
        <v>7605.9000000000005</v>
      </c>
      <c r="G16" s="12">
        <f t="shared" si="2"/>
        <v>7904.2999999999993</v>
      </c>
      <c r="H16" s="12">
        <f t="shared" si="2"/>
        <v>5583</v>
      </c>
      <c r="I16" s="12">
        <f t="shared" si="2"/>
        <v>5583</v>
      </c>
      <c r="J16" s="13"/>
    </row>
    <row r="17" spans="1:10" ht="15.75" x14ac:dyDescent="0.25">
      <c r="A17" s="10">
        <v>5</v>
      </c>
      <c r="B17" s="14" t="s">
        <v>12</v>
      </c>
      <c r="C17" s="12">
        <f>C21+C37</f>
        <v>141.4</v>
      </c>
      <c r="D17" s="12">
        <f t="shared" ref="D17:I17" si="3">D21+D37</f>
        <v>141.4</v>
      </c>
      <c r="E17" s="12">
        <f t="shared" si="3"/>
        <v>0</v>
      </c>
      <c r="F17" s="12">
        <f t="shared" si="3"/>
        <v>0</v>
      </c>
      <c r="G17" s="12">
        <f t="shared" si="3"/>
        <v>0</v>
      </c>
      <c r="H17" s="12">
        <f t="shared" si="3"/>
        <v>0</v>
      </c>
      <c r="I17" s="12">
        <f t="shared" si="3"/>
        <v>0</v>
      </c>
      <c r="J17" s="13"/>
    </row>
    <row r="18" spans="1:10" ht="15.75" x14ac:dyDescent="0.25">
      <c r="A18" s="10">
        <v>6</v>
      </c>
      <c r="B18" s="14" t="s">
        <v>13</v>
      </c>
      <c r="C18" s="12">
        <f>SUM(C25,C32,C41)</f>
        <v>40534.199999999997</v>
      </c>
      <c r="D18" s="12">
        <f>SUM(D25,D32,D41)</f>
        <v>7543.6</v>
      </c>
      <c r="E18" s="12">
        <f>SUM(E25,E32,E41)</f>
        <v>6314.4</v>
      </c>
      <c r="F18" s="12">
        <f t="shared" ref="F18:I18" si="4">SUM(F25,F32,F41)</f>
        <v>7605.9000000000005</v>
      </c>
      <c r="G18" s="12">
        <f t="shared" si="4"/>
        <v>7904.2999999999993</v>
      </c>
      <c r="H18" s="12">
        <f t="shared" si="4"/>
        <v>5583</v>
      </c>
      <c r="I18" s="12">
        <f t="shared" si="4"/>
        <v>5583</v>
      </c>
      <c r="J18" s="13"/>
    </row>
    <row r="19" spans="1:10" ht="39.75" customHeight="1" x14ac:dyDescent="0.25">
      <c r="A19" s="10">
        <v>7</v>
      </c>
      <c r="B19" s="63" t="s">
        <v>15</v>
      </c>
      <c r="C19" s="53"/>
      <c r="D19" s="53"/>
      <c r="E19" s="53"/>
      <c r="F19" s="53"/>
      <c r="G19" s="53"/>
      <c r="H19" s="53"/>
      <c r="I19" s="53"/>
      <c r="J19" s="54"/>
    </row>
    <row r="20" spans="1:10" ht="31.5" x14ac:dyDescent="0.25">
      <c r="A20" s="10">
        <v>8</v>
      </c>
      <c r="B20" s="14" t="s">
        <v>16</v>
      </c>
      <c r="C20" s="12">
        <f>C21+C22</f>
        <v>1886.6999999999998</v>
      </c>
      <c r="D20" s="12">
        <f t="shared" ref="D20:I20" si="5">D21+D22</f>
        <v>329.3</v>
      </c>
      <c r="E20" s="12">
        <f t="shared" si="5"/>
        <v>315</v>
      </c>
      <c r="F20" s="12">
        <f t="shared" si="5"/>
        <v>385.5</v>
      </c>
      <c r="G20" s="12">
        <f t="shared" si="5"/>
        <v>400.9</v>
      </c>
      <c r="H20" s="12">
        <f t="shared" si="5"/>
        <v>228</v>
      </c>
      <c r="I20" s="12">
        <f t="shared" si="5"/>
        <v>228</v>
      </c>
      <c r="J20" s="15"/>
    </row>
    <row r="21" spans="1:10" ht="15.75" x14ac:dyDescent="0.25">
      <c r="A21" s="10">
        <v>10</v>
      </c>
      <c r="B21" s="14" t="s">
        <v>12</v>
      </c>
      <c r="C21" s="12">
        <f>SUM(D21:I21)</f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5"/>
    </row>
    <row r="22" spans="1:10" ht="15.75" x14ac:dyDescent="0.25">
      <c r="A22" s="10">
        <v>11</v>
      </c>
      <c r="B22" s="14" t="s">
        <v>13</v>
      </c>
      <c r="C22" s="12">
        <f>SUM(D22:I22)</f>
        <v>1886.6999999999998</v>
      </c>
      <c r="D22" s="16">
        <f>D25</f>
        <v>329.3</v>
      </c>
      <c r="E22" s="16">
        <f t="shared" ref="E22:I22" si="6">E25</f>
        <v>315</v>
      </c>
      <c r="F22" s="16">
        <f t="shared" si="6"/>
        <v>385.5</v>
      </c>
      <c r="G22" s="16">
        <f t="shared" si="6"/>
        <v>400.9</v>
      </c>
      <c r="H22" s="16">
        <f t="shared" si="6"/>
        <v>228</v>
      </c>
      <c r="I22" s="16">
        <f t="shared" si="6"/>
        <v>228</v>
      </c>
      <c r="J22" s="15"/>
    </row>
    <row r="23" spans="1:10" ht="31.5" x14ac:dyDescent="0.25">
      <c r="A23" s="10">
        <v>12</v>
      </c>
      <c r="B23" s="17" t="s">
        <v>17</v>
      </c>
      <c r="C23" s="12">
        <f>C24+C25</f>
        <v>1886.6999999999998</v>
      </c>
      <c r="D23" s="12">
        <v>0</v>
      </c>
      <c r="E23" s="12">
        <v>0</v>
      </c>
      <c r="F23" s="16">
        <v>0</v>
      </c>
      <c r="G23" s="16">
        <v>0</v>
      </c>
      <c r="H23" s="16">
        <v>0</v>
      </c>
      <c r="I23" s="16">
        <v>0</v>
      </c>
      <c r="J23" s="15"/>
    </row>
    <row r="24" spans="1:10" ht="15.75" x14ac:dyDescent="0.25">
      <c r="A24" s="10">
        <v>13</v>
      </c>
      <c r="B24" s="14" t="s">
        <v>12</v>
      </c>
      <c r="C24" s="12">
        <f>SUM(D24:I24)</f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5"/>
    </row>
    <row r="25" spans="1:10" ht="47.25" x14ac:dyDescent="0.25">
      <c r="A25" s="10">
        <v>14</v>
      </c>
      <c r="B25" s="14" t="s">
        <v>13</v>
      </c>
      <c r="C25" s="12">
        <f t="shared" ref="C25:I25" si="7">C26</f>
        <v>1886.6999999999998</v>
      </c>
      <c r="D25" s="16">
        <f t="shared" si="7"/>
        <v>329.3</v>
      </c>
      <c r="E25" s="16">
        <f t="shared" si="7"/>
        <v>315</v>
      </c>
      <c r="F25" s="16">
        <f t="shared" si="7"/>
        <v>385.5</v>
      </c>
      <c r="G25" s="16">
        <f t="shared" si="7"/>
        <v>400.9</v>
      </c>
      <c r="H25" s="16">
        <f t="shared" si="7"/>
        <v>228</v>
      </c>
      <c r="I25" s="16">
        <f t="shared" si="7"/>
        <v>228</v>
      </c>
      <c r="J25" s="18" t="s">
        <v>18</v>
      </c>
    </row>
    <row r="26" spans="1:10" ht="47.25" x14ac:dyDescent="0.25">
      <c r="A26" s="10">
        <v>15</v>
      </c>
      <c r="B26" s="19" t="s">
        <v>19</v>
      </c>
      <c r="C26" s="12">
        <f>SUM(D26:I26)</f>
        <v>1886.6999999999998</v>
      </c>
      <c r="D26" s="16">
        <v>329.3</v>
      </c>
      <c r="E26" s="16">
        <v>315</v>
      </c>
      <c r="F26" s="16">
        <v>385.5</v>
      </c>
      <c r="G26" s="16">
        <v>400.9</v>
      </c>
      <c r="H26" s="16">
        <v>228</v>
      </c>
      <c r="I26" s="16">
        <v>228</v>
      </c>
      <c r="J26" s="18" t="s">
        <v>18</v>
      </c>
    </row>
    <row r="27" spans="1:10" ht="47.25" x14ac:dyDescent="0.25">
      <c r="A27" s="10">
        <v>16</v>
      </c>
      <c r="B27" s="19" t="s">
        <v>20</v>
      </c>
      <c r="C27" s="12">
        <f>SUM(D27:I27)</f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8" t="s">
        <v>18</v>
      </c>
    </row>
    <row r="28" spans="1:10" ht="51.75" customHeight="1" x14ac:dyDescent="0.25">
      <c r="A28" s="52" t="s">
        <v>21</v>
      </c>
      <c r="B28" s="53"/>
      <c r="C28" s="53"/>
      <c r="D28" s="53"/>
      <c r="E28" s="53"/>
      <c r="F28" s="53"/>
      <c r="G28" s="53"/>
      <c r="H28" s="53"/>
      <c r="I28" s="53"/>
      <c r="J28" s="54"/>
    </row>
    <row r="29" spans="1:10" ht="15.75" x14ac:dyDescent="0.25">
      <c r="A29" s="10">
        <v>17</v>
      </c>
      <c r="B29" s="56" t="s">
        <v>22</v>
      </c>
      <c r="C29" s="49">
        <f>SUM(D29:I30)</f>
        <v>37477</v>
      </c>
      <c r="D29" s="49">
        <f>SUM(D31)</f>
        <v>6451.2</v>
      </c>
      <c r="E29" s="49">
        <f t="shared" ref="E29:I29" si="8">SUM(E31)</f>
        <v>5872</v>
      </c>
      <c r="F29" s="49">
        <f t="shared" si="8"/>
        <v>7150.4000000000005</v>
      </c>
      <c r="G29" s="49">
        <f t="shared" si="8"/>
        <v>7433.4</v>
      </c>
      <c r="H29" s="49">
        <f t="shared" si="8"/>
        <v>5285</v>
      </c>
      <c r="I29" s="49">
        <f t="shared" si="8"/>
        <v>5285</v>
      </c>
      <c r="J29" s="48" t="s">
        <v>11</v>
      </c>
    </row>
    <row r="30" spans="1:10" ht="15.75" x14ac:dyDescent="0.25">
      <c r="A30" s="10">
        <v>18</v>
      </c>
      <c r="B30" s="57"/>
      <c r="C30" s="50"/>
      <c r="D30" s="50"/>
      <c r="E30" s="50"/>
      <c r="F30" s="50"/>
      <c r="G30" s="50"/>
      <c r="H30" s="50"/>
      <c r="I30" s="50"/>
      <c r="J30" s="51"/>
    </row>
    <row r="31" spans="1:10" ht="31.5" x14ac:dyDescent="0.25">
      <c r="A31" s="10">
        <v>19</v>
      </c>
      <c r="B31" s="17" t="s">
        <v>17</v>
      </c>
      <c r="C31" s="12">
        <f>SUM(C32)</f>
        <v>37477</v>
      </c>
      <c r="D31" s="12">
        <f>SUM(D32)</f>
        <v>6451.2</v>
      </c>
      <c r="E31" s="12">
        <f t="shared" ref="E31:I31" si="9">SUM(E32)</f>
        <v>5872</v>
      </c>
      <c r="F31" s="12">
        <f t="shared" si="9"/>
        <v>7150.4000000000005</v>
      </c>
      <c r="G31" s="12">
        <f t="shared" si="9"/>
        <v>7433.4</v>
      </c>
      <c r="H31" s="12">
        <f t="shared" si="9"/>
        <v>5285</v>
      </c>
      <c r="I31" s="12">
        <f t="shared" si="9"/>
        <v>5285</v>
      </c>
      <c r="J31" s="15" t="s">
        <v>11</v>
      </c>
    </row>
    <row r="32" spans="1:10" ht="94.5" x14ac:dyDescent="0.25">
      <c r="A32" s="10">
        <v>20</v>
      </c>
      <c r="B32" s="14" t="s">
        <v>23</v>
      </c>
      <c r="C32" s="12">
        <f>SUM(D32:I32)</f>
        <v>37477</v>
      </c>
      <c r="D32" s="16">
        <f>SUM(D33:D34)</f>
        <v>6451.2</v>
      </c>
      <c r="E32" s="16">
        <f t="shared" ref="E32:I32" si="10">SUM(E33:E34)</f>
        <v>5872</v>
      </c>
      <c r="F32" s="16">
        <f t="shared" si="10"/>
        <v>7150.4000000000005</v>
      </c>
      <c r="G32" s="16">
        <f t="shared" si="10"/>
        <v>7433.4</v>
      </c>
      <c r="H32" s="16">
        <f t="shared" si="10"/>
        <v>5285</v>
      </c>
      <c r="I32" s="16">
        <f t="shared" si="10"/>
        <v>5285</v>
      </c>
      <c r="J32" s="18" t="s">
        <v>24</v>
      </c>
    </row>
    <row r="33" spans="1:10" ht="63" x14ac:dyDescent="0.25">
      <c r="A33" s="10">
        <v>21</v>
      </c>
      <c r="B33" s="19" t="s">
        <v>25</v>
      </c>
      <c r="C33" s="12">
        <f>SUM(D33:I33)</f>
        <v>34692.800000000003</v>
      </c>
      <c r="D33" s="16">
        <v>6045.2</v>
      </c>
      <c r="E33" s="16">
        <v>5459</v>
      </c>
      <c r="F33" s="16">
        <v>6645.1</v>
      </c>
      <c r="G33" s="16">
        <v>6907.9</v>
      </c>
      <c r="H33" s="16">
        <v>4817.8</v>
      </c>
      <c r="I33" s="16">
        <v>4817.8</v>
      </c>
      <c r="J33" s="18"/>
    </row>
    <row r="34" spans="1:10" ht="78.75" x14ac:dyDescent="0.25">
      <c r="A34" s="10">
        <v>22</v>
      </c>
      <c r="B34" s="19" t="s">
        <v>26</v>
      </c>
      <c r="C34" s="12">
        <f>SUM(D34:I34)</f>
        <v>2784.2</v>
      </c>
      <c r="D34" s="16">
        <v>406</v>
      </c>
      <c r="E34" s="16">
        <v>413</v>
      </c>
      <c r="F34" s="16">
        <v>505.3</v>
      </c>
      <c r="G34" s="16">
        <v>525.5</v>
      </c>
      <c r="H34" s="16">
        <v>467.2</v>
      </c>
      <c r="I34" s="16">
        <v>467.2</v>
      </c>
      <c r="J34" s="18" t="s">
        <v>27</v>
      </c>
    </row>
    <row r="35" spans="1:10" ht="33" customHeight="1" x14ac:dyDescent="0.25">
      <c r="A35" s="52" t="s">
        <v>28</v>
      </c>
      <c r="B35" s="53"/>
      <c r="C35" s="53"/>
      <c r="D35" s="53"/>
      <c r="E35" s="53"/>
      <c r="F35" s="53"/>
      <c r="G35" s="53"/>
      <c r="H35" s="53"/>
      <c r="I35" s="53"/>
      <c r="J35" s="54"/>
    </row>
    <row r="36" spans="1:10" ht="31.5" x14ac:dyDescent="0.25">
      <c r="A36" s="10">
        <v>23</v>
      </c>
      <c r="B36" s="14" t="s">
        <v>29</v>
      </c>
      <c r="C36" s="12">
        <f>SUM(C39)</f>
        <v>1311.9</v>
      </c>
      <c r="D36" s="12">
        <f t="shared" ref="D36:E36" si="11">SUM(D39)</f>
        <v>904.5</v>
      </c>
      <c r="E36" s="12">
        <f t="shared" si="11"/>
        <v>127.4</v>
      </c>
      <c r="F36" s="12">
        <v>70</v>
      </c>
      <c r="G36" s="12">
        <v>70</v>
      </c>
      <c r="H36" s="12">
        <v>70</v>
      </c>
      <c r="I36" s="12">
        <v>70</v>
      </c>
      <c r="J36" s="15" t="s">
        <v>11</v>
      </c>
    </row>
    <row r="37" spans="1:10" ht="15.75" x14ac:dyDescent="0.25">
      <c r="A37" s="10">
        <v>24</v>
      </c>
      <c r="B37" s="14" t="s">
        <v>12</v>
      </c>
      <c r="C37" s="12">
        <f>SUM(C40)</f>
        <v>141.4</v>
      </c>
      <c r="D37" s="16">
        <f>SUM(D40)</f>
        <v>141.4</v>
      </c>
      <c r="E37" s="16">
        <f>SUM(E40)</f>
        <v>0</v>
      </c>
      <c r="F37" s="16">
        <v>0</v>
      </c>
      <c r="G37" s="16">
        <v>0</v>
      </c>
      <c r="H37" s="16">
        <v>0</v>
      </c>
      <c r="I37" s="16">
        <v>0</v>
      </c>
      <c r="J37" s="15" t="s">
        <v>11</v>
      </c>
    </row>
    <row r="38" spans="1:10" ht="15.75" x14ac:dyDescent="0.25">
      <c r="A38" s="10">
        <v>25</v>
      </c>
      <c r="B38" s="14" t="s">
        <v>13</v>
      </c>
      <c r="C38" s="12">
        <f>SUM(C41)</f>
        <v>1170.5</v>
      </c>
      <c r="D38" s="16">
        <f>SUM(D41)</f>
        <v>763.1</v>
      </c>
      <c r="E38" s="16">
        <f>SUM(E41)</f>
        <v>127.4</v>
      </c>
      <c r="F38" s="16">
        <v>70</v>
      </c>
      <c r="G38" s="16">
        <v>70</v>
      </c>
      <c r="H38" s="16">
        <v>70</v>
      </c>
      <c r="I38" s="16">
        <v>70</v>
      </c>
      <c r="J38" s="15" t="s">
        <v>11</v>
      </c>
    </row>
    <row r="39" spans="1:10" ht="31.5" x14ac:dyDescent="0.25">
      <c r="A39" s="10">
        <v>26</v>
      </c>
      <c r="B39" s="17" t="s">
        <v>17</v>
      </c>
      <c r="C39" s="12">
        <f>SUM(C40:C41)</f>
        <v>1311.9</v>
      </c>
      <c r="D39" s="16">
        <f>SUM(D40:D41)</f>
        <v>904.5</v>
      </c>
      <c r="E39" s="16">
        <f>SUM(E40:E41)</f>
        <v>127.4</v>
      </c>
      <c r="F39" s="16">
        <v>70</v>
      </c>
      <c r="G39" s="16">
        <v>70</v>
      </c>
      <c r="H39" s="16">
        <v>70</v>
      </c>
      <c r="I39" s="16">
        <v>70</v>
      </c>
      <c r="J39" s="15"/>
    </row>
    <row r="40" spans="1:10" ht="15.75" x14ac:dyDescent="0.25">
      <c r="A40" s="10">
        <v>27</v>
      </c>
      <c r="B40" s="14" t="s">
        <v>12</v>
      </c>
      <c r="C40" s="12">
        <f>SUM(D40:I40)</f>
        <v>141.4</v>
      </c>
      <c r="D40" s="16">
        <v>141.4</v>
      </c>
      <c r="E40" s="16">
        <f>E61</f>
        <v>0</v>
      </c>
      <c r="F40" s="16">
        <f t="shared" ref="F40:I40" si="12">F61</f>
        <v>0</v>
      </c>
      <c r="G40" s="16">
        <f t="shared" si="12"/>
        <v>0</v>
      </c>
      <c r="H40" s="16">
        <f t="shared" si="12"/>
        <v>0</v>
      </c>
      <c r="I40" s="16">
        <f t="shared" si="12"/>
        <v>0</v>
      </c>
      <c r="J40" s="15"/>
    </row>
    <row r="41" spans="1:10" ht="15.75" x14ac:dyDescent="0.25">
      <c r="A41" s="10">
        <v>28</v>
      </c>
      <c r="B41" s="14" t="s">
        <v>13</v>
      </c>
      <c r="C41" s="12">
        <f>SUM(D41:I41)</f>
        <v>1170.5</v>
      </c>
      <c r="D41" s="16">
        <f>D49+D57+D54-D40</f>
        <v>763.1</v>
      </c>
      <c r="E41" s="16">
        <f>E62+E53+E47</f>
        <v>127.4</v>
      </c>
      <c r="F41" s="16">
        <f>F62+F53</f>
        <v>70</v>
      </c>
      <c r="G41" s="16">
        <f>G62+G53</f>
        <v>70</v>
      </c>
      <c r="H41" s="16">
        <f>H62+H53</f>
        <v>70</v>
      </c>
      <c r="I41" s="16">
        <f>I62+I53</f>
        <v>70</v>
      </c>
      <c r="J41" s="15"/>
    </row>
    <row r="42" spans="1:10" ht="33" customHeight="1" x14ac:dyDescent="0.25">
      <c r="A42" s="10">
        <v>29</v>
      </c>
      <c r="B42" s="55" t="s">
        <v>30</v>
      </c>
      <c r="C42" s="40">
        <f>C44+C45</f>
        <v>0</v>
      </c>
      <c r="D42" s="40">
        <f t="shared" ref="D42:I42" si="13">D44+D45</f>
        <v>0</v>
      </c>
      <c r="E42" s="40">
        <f t="shared" si="13"/>
        <v>57.4</v>
      </c>
      <c r="F42" s="40">
        <f t="shared" si="13"/>
        <v>0</v>
      </c>
      <c r="G42" s="40">
        <f t="shared" si="13"/>
        <v>0</v>
      </c>
      <c r="H42" s="40">
        <f t="shared" si="13"/>
        <v>0</v>
      </c>
      <c r="I42" s="40">
        <f t="shared" si="13"/>
        <v>0</v>
      </c>
      <c r="J42" s="41" t="s">
        <v>31</v>
      </c>
    </row>
    <row r="43" spans="1:10" ht="15.75" customHeight="1" x14ac:dyDescent="0.25">
      <c r="A43" s="10">
        <v>30</v>
      </c>
      <c r="B43" s="55"/>
      <c r="C43" s="40"/>
      <c r="D43" s="40"/>
      <c r="E43" s="40"/>
      <c r="F43" s="40"/>
      <c r="G43" s="40"/>
      <c r="H43" s="40"/>
      <c r="I43" s="40"/>
      <c r="J43" s="42"/>
    </row>
    <row r="44" spans="1:10" ht="31.5" x14ac:dyDescent="0.25">
      <c r="A44" s="10">
        <v>31</v>
      </c>
      <c r="B44" s="20" t="s">
        <v>32</v>
      </c>
      <c r="C44" s="21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42"/>
    </row>
    <row r="45" spans="1:10" ht="42.75" customHeight="1" x14ac:dyDescent="0.25">
      <c r="A45" s="10">
        <v>32</v>
      </c>
      <c r="B45" s="20" t="s">
        <v>33</v>
      </c>
      <c r="C45" s="21">
        <v>0</v>
      </c>
      <c r="D45" s="22">
        <v>0</v>
      </c>
      <c r="E45" s="22">
        <v>57.4</v>
      </c>
      <c r="F45" s="22">
        <v>0</v>
      </c>
      <c r="G45" s="22">
        <v>0</v>
      </c>
      <c r="H45" s="22">
        <v>0</v>
      </c>
      <c r="I45" s="22">
        <v>0</v>
      </c>
      <c r="J45" s="42"/>
    </row>
    <row r="46" spans="1:10" ht="15.75" x14ac:dyDescent="0.25">
      <c r="A46" s="10"/>
      <c r="B46" s="23" t="s">
        <v>12</v>
      </c>
      <c r="C46" s="21">
        <f t="shared" ref="C46" si="14">SUM(D46:I46)</f>
        <v>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18"/>
    </row>
    <row r="47" spans="1:10" ht="15.75" x14ac:dyDescent="0.25">
      <c r="A47" s="10"/>
      <c r="B47" s="23" t="s">
        <v>13</v>
      </c>
      <c r="C47" s="21">
        <f>SUM(D47:I47)</f>
        <v>57.4</v>
      </c>
      <c r="D47" s="22">
        <v>0</v>
      </c>
      <c r="E47" s="22">
        <f>E45</f>
        <v>57.4</v>
      </c>
      <c r="F47" s="22">
        <v>0</v>
      </c>
      <c r="G47" s="22">
        <v>0</v>
      </c>
      <c r="H47" s="22">
        <v>0</v>
      </c>
      <c r="I47" s="22">
        <v>0</v>
      </c>
      <c r="J47" s="18"/>
    </row>
    <row r="48" spans="1:10" ht="47.25" x14ac:dyDescent="0.25">
      <c r="A48" s="10">
        <v>33</v>
      </c>
      <c r="B48" s="19" t="s">
        <v>34</v>
      </c>
      <c r="C48" s="21">
        <v>0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4" t="s">
        <v>35</v>
      </c>
    </row>
    <row r="49" spans="1:10" ht="95.25" customHeight="1" x14ac:dyDescent="0.25">
      <c r="A49" s="43">
        <v>34</v>
      </c>
      <c r="B49" s="19" t="s">
        <v>36</v>
      </c>
      <c r="C49" s="25">
        <f t="shared" ref="C49:I49" si="15">SUM(C50:C51)</f>
        <v>561.4</v>
      </c>
      <c r="D49" s="25">
        <f t="shared" si="15"/>
        <v>211.4</v>
      </c>
      <c r="E49" s="25">
        <f t="shared" si="15"/>
        <v>70</v>
      </c>
      <c r="F49" s="25">
        <f t="shared" si="15"/>
        <v>70</v>
      </c>
      <c r="G49" s="25">
        <f t="shared" si="15"/>
        <v>70</v>
      </c>
      <c r="H49" s="25">
        <f t="shared" si="15"/>
        <v>70</v>
      </c>
      <c r="I49" s="25">
        <f t="shared" si="15"/>
        <v>70</v>
      </c>
      <c r="J49" s="41" t="s">
        <v>37</v>
      </c>
    </row>
    <row r="50" spans="1:10" ht="47.25" x14ac:dyDescent="0.25">
      <c r="A50" s="44"/>
      <c r="B50" s="23" t="s">
        <v>38</v>
      </c>
      <c r="C50" s="21">
        <f>SUM(D50:I50)</f>
        <v>525.4</v>
      </c>
      <c r="D50" s="22">
        <v>175.4</v>
      </c>
      <c r="E50" s="22">
        <v>70</v>
      </c>
      <c r="F50" s="22">
        <v>70</v>
      </c>
      <c r="G50" s="22">
        <v>70</v>
      </c>
      <c r="H50" s="22">
        <v>70</v>
      </c>
      <c r="I50" s="22">
        <v>70</v>
      </c>
      <c r="J50" s="41"/>
    </row>
    <row r="51" spans="1:10" ht="78.75" x14ac:dyDescent="0.25">
      <c r="A51" s="44"/>
      <c r="B51" s="23" t="s">
        <v>39</v>
      </c>
      <c r="C51" s="21">
        <f>SUM(D51:I51)</f>
        <v>36</v>
      </c>
      <c r="D51" s="22">
        <v>36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41"/>
    </row>
    <row r="52" spans="1:10" ht="15.75" x14ac:dyDescent="0.25">
      <c r="A52" s="44"/>
      <c r="B52" s="23" t="s">
        <v>12</v>
      </c>
      <c r="C52" s="21">
        <f t="shared" ref="C52" si="16">SUM(D52:I52)</f>
        <v>141.4</v>
      </c>
      <c r="D52" s="22">
        <v>141.4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18"/>
    </row>
    <row r="53" spans="1:10" ht="15.75" x14ac:dyDescent="0.25">
      <c r="A53" s="45"/>
      <c r="B53" s="23" t="s">
        <v>13</v>
      </c>
      <c r="C53" s="21">
        <f>SUM(D53:I53)</f>
        <v>420</v>
      </c>
      <c r="D53" s="22">
        <v>70</v>
      </c>
      <c r="E53" s="22">
        <v>70</v>
      </c>
      <c r="F53" s="22">
        <v>70</v>
      </c>
      <c r="G53" s="22">
        <v>70</v>
      </c>
      <c r="H53" s="22">
        <v>70</v>
      </c>
      <c r="I53" s="22">
        <v>70</v>
      </c>
      <c r="J53" s="18"/>
    </row>
    <row r="54" spans="1:10" ht="141.75" x14ac:dyDescent="0.25">
      <c r="A54" s="10">
        <v>35</v>
      </c>
      <c r="B54" s="26" t="s">
        <v>40</v>
      </c>
      <c r="C54" s="21">
        <f>SUM(D54:I54)</f>
        <v>584.6</v>
      </c>
      <c r="D54" s="22">
        <v>584.6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18" t="s">
        <v>41</v>
      </c>
    </row>
    <row r="55" spans="1:10" ht="126" x14ac:dyDescent="0.25">
      <c r="A55" s="10">
        <v>36</v>
      </c>
      <c r="B55" s="19" t="s">
        <v>42</v>
      </c>
      <c r="C55" s="12">
        <f>SUM(D55:I55)</f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8" t="s">
        <v>43</v>
      </c>
    </row>
    <row r="56" spans="1:10" ht="15.75" x14ac:dyDescent="0.25">
      <c r="A56" s="46">
        <v>37</v>
      </c>
      <c r="B56" s="47" t="s">
        <v>44</v>
      </c>
      <c r="C56" s="47"/>
      <c r="D56" s="47"/>
      <c r="E56" s="47"/>
      <c r="F56" s="47"/>
      <c r="G56" s="47"/>
      <c r="H56" s="47"/>
      <c r="I56" s="47"/>
      <c r="J56" s="41" t="s">
        <v>45</v>
      </c>
    </row>
    <row r="57" spans="1:10" ht="86.25" customHeight="1" x14ac:dyDescent="0.25">
      <c r="A57" s="46"/>
      <c r="B57" s="27" t="s">
        <v>46</v>
      </c>
      <c r="C57" s="28">
        <f>SUM(D57:I57)</f>
        <v>108.5</v>
      </c>
      <c r="D57" s="29">
        <v>108.5</v>
      </c>
      <c r="E57" s="29">
        <v>0</v>
      </c>
      <c r="F57" s="29">
        <v>0</v>
      </c>
      <c r="G57" s="29">
        <v>0</v>
      </c>
      <c r="H57" s="29">
        <v>0</v>
      </c>
      <c r="I57" s="29">
        <v>0</v>
      </c>
      <c r="J57" s="42"/>
    </row>
    <row r="58" spans="1:10" ht="45.75" customHeight="1" x14ac:dyDescent="0.25">
      <c r="A58" s="46"/>
      <c r="B58" s="27" t="s">
        <v>47</v>
      </c>
      <c r="C58" s="28">
        <f>SUM(D58:I58)</f>
        <v>0</v>
      </c>
      <c r="D58" s="29">
        <v>0</v>
      </c>
      <c r="E58" s="29">
        <v>0</v>
      </c>
      <c r="F58" s="29">
        <v>0</v>
      </c>
      <c r="G58" s="29">
        <v>0</v>
      </c>
      <c r="H58" s="29">
        <v>0</v>
      </c>
      <c r="I58" s="29">
        <v>0</v>
      </c>
      <c r="J58" s="42"/>
    </row>
    <row r="59" spans="1:10" ht="45.75" customHeight="1" x14ac:dyDescent="0.25">
      <c r="A59" s="43"/>
      <c r="B59" s="30" t="s">
        <v>48</v>
      </c>
      <c r="C59" s="31">
        <f>SUM(D59:I59)</f>
        <v>0</v>
      </c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48"/>
    </row>
    <row r="60" spans="1:10" ht="31.5" x14ac:dyDescent="0.25">
      <c r="A60" s="36">
        <v>38</v>
      </c>
      <c r="B60" s="33" t="s">
        <v>49</v>
      </c>
      <c r="C60" s="28">
        <f>SUM(C61:C62)</f>
        <v>0</v>
      </c>
      <c r="D60" s="29">
        <v>0</v>
      </c>
      <c r="E60" s="29">
        <v>0</v>
      </c>
      <c r="F60" s="29">
        <v>0</v>
      </c>
      <c r="G60" s="29">
        <v>0</v>
      </c>
      <c r="H60" s="29">
        <v>0</v>
      </c>
      <c r="I60" s="34">
        <v>0</v>
      </c>
      <c r="J60" s="37" t="s">
        <v>50</v>
      </c>
    </row>
    <row r="61" spans="1:10" ht="40.5" customHeight="1" x14ac:dyDescent="0.25">
      <c r="A61" s="36"/>
      <c r="B61" s="35" t="s">
        <v>12</v>
      </c>
      <c r="C61" s="28">
        <f>SUM(D61:I61)</f>
        <v>0</v>
      </c>
      <c r="D61" s="29">
        <v>0</v>
      </c>
      <c r="E61" s="29">
        <v>0</v>
      </c>
      <c r="F61" s="29">
        <v>0</v>
      </c>
      <c r="G61" s="29">
        <v>0</v>
      </c>
      <c r="H61" s="29">
        <v>0</v>
      </c>
      <c r="I61" s="34">
        <v>0</v>
      </c>
      <c r="J61" s="38"/>
    </row>
    <row r="62" spans="1:10" ht="60" customHeight="1" x14ac:dyDescent="0.25">
      <c r="A62" s="36"/>
      <c r="B62" s="35" t="s">
        <v>51</v>
      </c>
      <c r="C62" s="28">
        <f>SUM(D62:I62)</f>
        <v>0</v>
      </c>
      <c r="D62" s="29">
        <v>0</v>
      </c>
      <c r="E62" s="29">
        <v>0</v>
      </c>
      <c r="F62" s="29">
        <v>0</v>
      </c>
      <c r="G62" s="29">
        <v>0</v>
      </c>
      <c r="H62" s="29">
        <v>0</v>
      </c>
      <c r="I62" s="34">
        <v>0</v>
      </c>
      <c r="J62" s="39"/>
    </row>
  </sheetData>
  <mergeCells count="32">
    <mergeCell ref="A28:J28"/>
    <mergeCell ref="A10:A11"/>
    <mergeCell ref="B10:B11"/>
    <mergeCell ref="C10:I10"/>
    <mergeCell ref="J10:J11"/>
    <mergeCell ref="B19:J19"/>
    <mergeCell ref="H29:H30"/>
    <mergeCell ref="I29:I30"/>
    <mergeCell ref="J29:J30"/>
    <mergeCell ref="A35:J35"/>
    <mergeCell ref="B42:B43"/>
    <mergeCell ref="C42:C43"/>
    <mergeCell ref="D42:D43"/>
    <mergeCell ref="E42:E43"/>
    <mergeCell ref="F42:F43"/>
    <mergeCell ref="G42:G43"/>
    <mergeCell ref="B29:B30"/>
    <mergeCell ref="C29:C30"/>
    <mergeCell ref="D29:D30"/>
    <mergeCell ref="E29:E30"/>
    <mergeCell ref="F29:F30"/>
    <mergeCell ref="G29:G30"/>
    <mergeCell ref="A60:A62"/>
    <mergeCell ref="J60:J62"/>
    <mergeCell ref="H42:H43"/>
    <mergeCell ref="I42:I43"/>
    <mergeCell ref="J42:J45"/>
    <mergeCell ref="A49:A53"/>
    <mergeCell ref="J49:J51"/>
    <mergeCell ref="A56:A59"/>
    <mergeCell ref="B56:I56"/>
    <mergeCell ref="J56:J59"/>
  </mergeCells>
  <hyperlinks>
    <hyperlink ref="J1" r:id="rId1" display="consultantplus://offline/ref=AF2F620E768E09F937B4591212D9FFECCB09A51734444722A15A4970F563C8C7EFA0B32B2253C0CFB1150F13bCB5E"/>
  </hyperlinks>
  <pageMargins left="0.7" right="0.7" top="0.75" bottom="0.75" header="0.3" footer="0.3"/>
  <pageSetup paperSize="9" scale="83" orientation="landscape" horizontalDpi="4294967293" verticalDpi="1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29.01.2021</vt:lpstr>
      <vt:lpstr>'29.01.2021'!Область_печати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12345</dc:creator>
  <cp:lastModifiedBy>Пользователь Windows</cp:lastModifiedBy>
  <dcterms:created xsi:type="dcterms:W3CDTF">2021-02-11T04:40:54Z</dcterms:created>
  <dcterms:modified xsi:type="dcterms:W3CDTF">2021-02-25T00:12:12Z</dcterms:modified>
</cp:coreProperties>
</file>