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<sst xmlns="http://schemas.openxmlformats.org/spreadsheetml/2006/main" count="403" uniqueCount="399">
  <si>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</si>
  <si>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</si>
  <si>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</si>
  <si>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</si>
  <si>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</si>
  <si>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</si>
  <si>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</si>
  <si>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</si>
  <si>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</si>
  <si>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</si>
  <si>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</si>
  <si>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</si>
  <si>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</si>
  <si>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</si>
  <si>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</si>
  <si>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</si>
  <si>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</si>
  <si>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</si>
  <si>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</si>
  <si>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</si>
  <si>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</si>
  <si>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</si>
  <si>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</si>
  <si>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</si>
  <si>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</si>
  <si>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</si>
  <si>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</si>
  <si>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</si>
  <si>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</si>
  <si>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</si>
  <si>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</si>
  <si>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</si>
  <si>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</si>
  <si>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</si>
  <si>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</si>
  <si>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</si>
  <si>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</si>
  <si>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</si>
  <si>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</si>
  <si>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</si>
  <si>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</si>
  <si>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</si>
  <si>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</si>
  <si>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</si>
  <si>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</si>
  <si>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</si>
  <si>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</si>
  <si>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</si>
  <si>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</si>
  <si>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</si>
  <si>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</si>
  <si>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</si>
  <si>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</si>
  <si>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</si>
  <si>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</si>
  <si>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</si>
  <si>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</si>
  <si>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</si>
  <si>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</si>
  <si>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</si>
  <si>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</si>
  <si>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</si>
  <si>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</si>
  <si>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</si>
  <si>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</si>
  <si>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</si>
  <si>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</si>
  <si>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</si>
  <si>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</si>
  <si>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</si>
  <si>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</si>
  <si>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</si>
  <si>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</si>
  <si>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</si>
  <si>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</si>
  <si>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</si>
  <si>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</si>
  <si>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</si>
  <si>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</si>
  <si>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</si>
  <si>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</si>
  <si>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</si>
  <si>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</si>
  <si>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</si>
  <si>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</si>
  <si>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</si>
  <si>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</si>
  <si>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</si>
  <si>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</si>
  <si>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</si>
  <si>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</si>
  <si>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</si>
  <si>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</si>
  <si>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</si>
  <si>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</si>
  <si>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</si>
  <si>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</si>
  <si>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</si>
  <si>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</si>
  <si>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</si>
  <si>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</si>
  <si>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</si>
  <si>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</si>
  <si>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</si>
  <si>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</si>
  <si>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</si>
  <si>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</si>
  <si>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</si>
  <si>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</si>
  <si>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</si>
  <si>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</si>
  <si>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</si>
  <si>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</si>
  <si>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</si>
  <si>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</si>
  <si>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</si>
  <si>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</si>
  <si>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</si>
  <si>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</si>
  <si>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</si>
  <si>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</si>
  <si>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</si>
  <si>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</si>
  <si>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</si>
  <si>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</si>
  <si>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</si>
  <si>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</si>
  <si>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</si>
  <si>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</si>
  <si>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</si>
  <si>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</si>
  <si>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</si>
  <si>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</si>
  <si>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</si>
  <si>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</si>
  <si>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</si>
  <si>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</si>
  <si>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</si>
  <si>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</si>
  <si>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</si>
  <si>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</si>
  <si>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</si>
  <si>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</si>
  <si>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</si>
  <si>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</si>
  <si>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</si>
  <si>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</si>
  <si>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</si>
  <si>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</si>
  <si>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</si>
  <si>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</si>
  <si>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</si>
  <si>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</si>
  <si>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</si>
  <si>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</si>
  <si>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</si>
  <si>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</si>
  <si>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</si>
  <si>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</si>
  <si>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</si>
  <si>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</si>
  <si>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</si>
  <si>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</si>
  <si>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</si>
  <si>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</si>
  <si>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</si>
  <si>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</si>
  <si>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</si>
  <si>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</si>
  <si>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</si>
  <si>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</si>
  <si>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</si>
  <si>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</si>
  <si>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</si>
  <si>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</si>
  <si>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</si>
  <si>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</si>
  <si>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</si>
  <si>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</si>
  <si>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</si>
  <si>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</si>
  <si>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</si>
  <si>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</si>
  <si>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</si>
  <si>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</si>
  <si>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</si>
  <si>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</si>
  <si>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</si>
  <si>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</si>
  <si>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</si>
  <si>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</si>
  <si>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</si>
  <si>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</si>
  <si>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</si>
  <si>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</si>
  <si>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</si>
  <si>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</si>
  <si>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</si>
  <si>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</si>
  <si>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</si>
  <si>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</si>
  <si>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</si>
  <si>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</si>
  <si>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</si>
  <si>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</si>
  <si>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</si>
  <si>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</si>
  <si>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</si>
  <si>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</si>
  <si>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</si>
  <si>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</si>
  <si>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</si>
  <si>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</si>
  <si>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</si>
  <si>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</si>
  <si>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</si>
  <si>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</si>
  <si>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</si>
  <si>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</si>
  <si>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</si>
  <si>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</si>
  <si>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</si>
  <si>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</si>
  <si>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</si>
  <si>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</si>
  <si>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</si>
  <si>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</si>
  <si>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</si>
  <si>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</si>
  <si>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</si>
  <si>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</si>
  <si>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</si>
  <si>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</si>
  <si>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</si>
  <si>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</si>
  <si>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</si>
  <si>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</si>
  <si>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</si>
  <si>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</si>
  <si>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</si>
  <si>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</si>
  <si>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</si>
  <si>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</si>
  <si>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</si>
  <si>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</si>
  <si>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</si>
  <si>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</si>
  <si>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</si>
  <si>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</si>
  <si>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</si>
  <si>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</si>
  <si>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</si>
  <si>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</si>
  <si>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</si>
  <si>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</si>
  <si>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</si>
  <si>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</si>
  <si>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</si>
  <si>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</si>
  <si>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</si>
  <si>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</si>
  <si>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</si>
  <si>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</si>
  <si>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</si>
  <si>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</si>
  <si>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</si>
  <si>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 xml:space="preserve">Сумма на 2022 год               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</si>
  <si>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</si>
  <si>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</si>
  <si>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</si>
  <si>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на поддержку муниципальных программ формирования современной городской среды</t>
  </si>
  <si>
    <t>99</t>
  </si>
  <si>
    <t>100</t>
  </si>
  <si>
    <t>101</t>
  </si>
  <si>
    <t>102</t>
  </si>
  <si>
    <t>000 1 16 01063 01 0000 140</t>
  </si>
  <si>
    <t>000 1 16 01053 01 0000 140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</si>
  <si>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</si>
  <si>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</si>
  <si>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</si>
  <si>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</si>
  <si>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</si>
  <si>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</si>
  <si>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</si>
  <si>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</si>
  <si>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</si>
  <si>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</si>
  <si>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</si>
  <si>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</si>
  <si>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</si>
  <si>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</si>
  <si>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</si>
  <si>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</si>
  <si>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</si>
  <si>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</si>
  <si>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</si>
  <si>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</si>
  <si>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000 1 16 10030 04 0000 140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</si>
  <si>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</si>
  <si>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</si>
  <si>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</si>
  <si>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</si>
  <si>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</si>
  <si>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</si>
  <si>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</si>
  <si>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</si>
  <si>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</si>
  <si>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</si>
  <si>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</si>
  <si>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</si>
  <si>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</si>
  <si>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</si>
  <si>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</si>
  <si>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</si>
  <si>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</si>
  <si>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</si>
  <si>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000 1 16 07000 00 0000 140</t>
  </si>
  <si>
    <t>117</t>
  </si>
  <si>
    <t>118</t>
  </si>
  <si>
    <t xml:space="preserve">«О бюджете городского округа Верхотурский на 2022 год  </t>
  </si>
  <si>
    <t xml:space="preserve">и плановый период 2023 и 2024 годов» </t>
  </si>
  <si>
    <t>на 2022 год и плановый период 2023 и 2024 годов</t>
  </si>
  <si>
    <t xml:space="preserve">Сумма на 2023 год                </t>
  </si>
  <si>
    <t xml:space="preserve">Сумма на 2024 год                . 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</si>
  <si>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</si>
  <si>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 (муниципальных районов, поселений), и на землях или земельных участках, государственная собственность на которые не разграничена</t>
  </si>
  <si>
    <t>000 1 11 09000 00 0000 120</t>
  </si>
  <si>
    <t xml:space="preserve">000 1 11 09080 00 0000 120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</si>
  <si>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и на землях или земельных участках, государственная собственность на которые не разграничена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</si>
  <si>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</si>
  <si>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</si>
  <si>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</si>
  <si>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000 2 02 25519 04 0000 150</t>
  </si>
  <si>
    <t>000 2 02 25519 00 0000 150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</si>
  <si>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</si>
  <si>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</si>
  <si>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000 2 07 0000 00 0000 150</t>
  </si>
  <si>
    <t>ПРОЧИЕ БЕЗВОЗМЕЗДНЫЕ ПОСТУПЛЕНИЯ</t>
  </si>
  <si>
    <t>000 2 07 04050 04 0000 150</t>
  </si>
  <si>
    <t xml:space="preserve">000 2 07 04000 04 0000 150
</t>
  </si>
  <si>
    <t>Прочие безвозмездные поступления в бюджеты городских округов</t>
  </si>
  <si>
    <t>000 2 02 35462 04 0000 150</t>
  </si>
  <si>
    <t>000 2 02 35462 00 0000 150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</si>
  <si>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</si>
  <si>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</si>
  <si>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</si>
  <si>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</si>
  <si>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</si>
  <si>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</si>
  <si>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</si>
  <si>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</si>
  <si>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54</t>
  </si>
  <si>
    <t>55</t>
  </si>
  <si>
    <t>56</t>
  </si>
  <si>
    <t>58</t>
  </si>
  <si>
    <t>59</t>
  </si>
  <si>
    <t>60</t>
  </si>
  <si>
    <t>93</t>
  </si>
  <si>
    <t>94</t>
  </si>
  <si>
    <t>114</t>
  </si>
  <si>
    <t>115</t>
  </si>
  <si>
    <t>116</t>
  </si>
  <si>
    <t>119</t>
  </si>
  <si>
    <t>000 2 02 40000 00 0000 150</t>
  </si>
  <si>
    <t>Иные межбюджетные трансферты</t>
  </si>
  <si>
    <t>000 2 02 45303 00 0000 150</t>
  </si>
  <si>
    <t>000 2 02 45303 04 0000 150</t>
  </si>
  <si>
    <t>000 2 02 49999 00 0000 150</t>
  </si>
  <si>
    <t>000 2 02 49999 04 0000 150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</si>
  <si>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</si>
  <si>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</si>
  <si>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</si>
  <si>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</si>
  <si>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120</t>
  </si>
  <si>
    <t>121</t>
  </si>
  <si>
    <t>122</t>
  </si>
  <si>
    <t>123</t>
  </si>
  <si>
    <t>124</t>
  </si>
  <si>
    <t>округа Верхотурский от 13.12.2021 г. № 78</t>
  </si>
  <si>
    <t xml:space="preserve">  «О внесении изменений в Решение Думы городского</t>
  </si>
  <si>
    <t xml:space="preserve">000 2 02 20077 00 0000 150 </t>
  </si>
  <si>
    <t>000 2 02 20077 04 0000 150</t>
  </si>
  <si>
    <t>000 2 02 25299 04 0000 150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</si>
  <si>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</si>
  <si>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</si>
  <si>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</si>
  <si>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000 2 02 25299 00 0000 150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</si>
  <si>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</si>
  <si>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125</t>
  </si>
  <si>
    <t>126</t>
  </si>
  <si>
    <t>127</t>
  </si>
  <si>
    <t>128</t>
  </si>
  <si>
    <t>000 2 02 25576 00 0000 150</t>
  </si>
  <si>
    <t>000 2 02 25576 04 0000 150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</si>
  <si>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</si>
  <si>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</si>
  <si>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129</t>
  </si>
  <si>
    <t>130</t>
  </si>
  <si>
    <t>от  «09» февраля 2022г. №10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</si>
</sst>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SheetLayoutView="100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8" t="s">
        <v>133</v>
      </c>
      <c r="D1" s="38"/>
      <c r="E1" s="38"/>
      <c r="F1" s="38"/>
    </row>
    <row r="2" spans="3:6" ht="15.75">
      <c r="C2" s="38" t="s">
        <v>118</v>
      </c>
      <c r="D2" s="38"/>
      <c r="E2" s="38"/>
      <c r="F2" s="38"/>
    </row>
    <row r="3" spans="3:6" ht="15.75">
      <c r="C3" s="38" t="s">
        <v>398</v>
      </c>
      <c r="D3" s="38"/>
      <c r="E3" s="38"/>
      <c r="F3" s="38"/>
    </row>
    <row r="4" spans="3:6" ht="15.75">
      <c r="C4" s="38" t="s">
        <v>379</v>
      </c>
      <c r="D4" s="38"/>
      <c r="E4" s="38"/>
      <c r="F4" s="38"/>
    </row>
    <row r="5" spans="3:6" ht="15.75">
      <c r="C5" s="38" t="s">
        <v>378</v>
      </c>
      <c r="D5" s="38"/>
      <c r="E5" s="38"/>
      <c r="F5" s="38"/>
    </row>
    <row r="6" spans="3:6" ht="15.75">
      <c r="C6" s="38" t="s">
        <v>319</v>
      </c>
      <c r="D6" s="38"/>
      <c r="E6" s="38"/>
      <c r="F6" s="38"/>
    </row>
    <row r="7" spans="3:6" ht="15.75">
      <c r="C7" s="38" t="s">
        <v>320</v>
      </c>
      <c r="D7" s="38"/>
      <c r="E7" s="38"/>
      <c r="F7" s="38"/>
    </row>
    <row r="8" spans="3:5" ht="15.75">
      <c r="C8" s="3"/>
      <c r="D8" s="3"/>
      <c r="E8" s="3"/>
    </row>
    <row r="9" spans="1:6" ht="15.75">
      <c r="A9" s="39" t="s">
        <v>132</v>
      </c>
      <c r="B9" s="39"/>
      <c r="C9" s="39"/>
      <c r="D9" s="39"/>
      <c r="E9" s="39"/>
      <c r="F9" s="39"/>
    </row>
    <row r="10" spans="1:6" ht="15.75">
      <c r="A10" s="39" t="s">
        <v>321</v>
      </c>
      <c r="B10" s="39"/>
      <c r="C10" s="39"/>
      <c r="D10" s="39"/>
      <c r="E10" s="39"/>
      <c r="F10" s="39"/>
    </row>
    <row r="11" spans="1:6" ht="15.75">
      <c r="A11" s="25"/>
      <c r="B11" s="25"/>
      <c r="C11" s="25"/>
      <c r="D11" s="25"/>
      <c r="E11" s="25"/>
      <c r="F11" s="25"/>
    </row>
    <row r="12" spans="2:6" ht="15.75">
      <c r="B12" s="1"/>
      <c r="F12" s="26" t="s">
        <v>134</v>
      </c>
    </row>
    <row r="13" spans="1:6" ht="38.25">
      <c r="A13" s="4" t="s">
        <v>0</v>
      </c>
      <c r="B13" s="4" t="s">
        <v>135</v>
      </c>
      <c r="C13" s="4" t="s">
        <v>136</v>
      </c>
      <c r="D13" s="4" t="s">
        <v>266</v>
      </c>
      <c r="E13" s="28" t="s">
        <v>322</v>
      </c>
      <c r="F13" s="28" t="s">
        <v>323</v>
      </c>
    </row>
    <row r="14" spans="1: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27">
        <v>6</v>
      </c>
    </row>
    <row r="15" spans="1:6" ht="24">
      <c r="A15" s="29" t="s">
        <v>139</v>
      </c>
      <c r="B15" s="5" t="s">
        <v>1</v>
      </c>
      <c r="C15" s="6" t="s">
        <v>2</v>
      </c>
      <c r="D15" s="22">
        <f>D16+D22+D28+D40+D48+D51+D62+D67+D71+D78+D99</f>
        <v>119483</v>
      </c>
      <c r="E15" s="22">
        <f>E16+E22+E28+E40+E48+E51+E62+E67+E71+E78+E99</f>
        <v>111874.01999999999</v>
      </c>
      <c r="F15" s="22">
        <f>F16+F22+F28+F40+F48+F51+F62+F67+F71+F78+F99</f>
        <v>120210.04000000001</v>
      </c>
    </row>
    <row r="16" spans="1:6" ht="12.75">
      <c r="A16" s="29" t="s">
        <v>140</v>
      </c>
      <c r="B16" s="5" t="s">
        <v>3</v>
      </c>
      <c r="C16" s="6" t="s">
        <v>4</v>
      </c>
      <c r="D16" s="7">
        <f>SUM(D17)</f>
        <v>30894.7</v>
      </c>
      <c r="E16" s="7">
        <f>SUM(E17)</f>
        <v>35352.799999999996</v>
      </c>
      <c r="F16" s="7">
        <f>SUM(F17)</f>
        <v>40609.1</v>
      </c>
    </row>
    <row r="17" spans="1:6" ht="12.75">
      <c r="A17" s="29" t="s">
        <v>141</v>
      </c>
      <c r="B17" s="5" t="s">
        <v>5</v>
      </c>
      <c r="C17" s="6" t="s">
        <v>6</v>
      </c>
      <c r="D17" s="7">
        <f>SUM(D18:D21)</f>
        <v>30894.7</v>
      </c>
      <c r="E17" s="7">
        <f>SUM(E18:E21)</f>
        <v>35352.799999999996</v>
      </c>
      <c r="F17" s="7">
        <f>SUM(F18:F21)</f>
        <v>40609.1</v>
      </c>
    </row>
    <row r="18" spans="1:10" ht="99.75" customHeight="1">
      <c r="A18" s="29" t="s">
        <v>142</v>
      </c>
      <c r="B18" s="8" t="s">
        <v>7</v>
      </c>
      <c r="C18" s="12" t="s">
        <v>76</v>
      </c>
      <c r="D18" s="23">
        <v>30627</v>
      </c>
      <c r="E18" s="9">
        <v>35062.7</v>
      </c>
      <c r="F18" s="16">
        <v>40295.2</v>
      </c>
      <c r="J18" s="17"/>
    </row>
    <row r="19" spans="1:6" ht="135.75" customHeight="1">
      <c r="A19" s="29" t="s">
        <v>143</v>
      </c>
      <c r="B19" s="8" t="s">
        <v>8</v>
      </c>
      <c r="C19" s="12" t="s">
        <v>9</v>
      </c>
      <c r="D19" s="23">
        <v>132</v>
      </c>
      <c r="E19" s="9">
        <v>141.9</v>
      </c>
      <c r="F19" s="16">
        <v>151.7</v>
      </c>
    </row>
    <row r="20" spans="1:6" ht="60">
      <c r="A20" s="29" t="s">
        <v>144</v>
      </c>
      <c r="B20" s="8" t="s">
        <v>10</v>
      </c>
      <c r="C20" s="12" t="s">
        <v>11</v>
      </c>
      <c r="D20" s="23">
        <v>118.7</v>
      </c>
      <c r="E20" s="9">
        <v>129.6</v>
      </c>
      <c r="F20" s="16">
        <v>141.9</v>
      </c>
    </row>
    <row r="21" spans="1:6" ht="111.75" customHeight="1">
      <c r="A21" s="29" t="s">
        <v>145</v>
      </c>
      <c r="B21" s="8" t="s">
        <v>12</v>
      </c>
      <c r="C21" s="12" t="s">
        <v>13</v>
      </c>
      <c r="D21" s="23">
        <v>17</v>
      </c>
      <c r="E21" s="9">
        <v>18.6</v>
      </c>
      <c r="F21" s="16">
        <v>20.3</v>
      </c>
    </row>
    <row r="22" spans="1:6" ht="39" customHeight="1">
      <c r="A22" s="29" t="s">
        <v>146</v>
      </c>
      <c r="B22" s="5" t="s">
        <v>78</v>
      </c>
      <c r="C22" s="6" t="s">
        <v>77</v>
      </c>
      <c r="D22" s="7">
        <f>SUM(D23)</f>
        <v>34052.50000000001</v>
      </c>
      <c r="E22" s="7">
        <f>SUM(E23)</f>
        <v>35645.72</v>
      </c>
      <c r="F22" s="7">
        <f>SUM(F23)</f>
        <v>36810.64</v>
      </c>
    </row>
    <row r="23" spans="1:6" ht="36">
      <c r="A23" s="29" t="s">
        <v>147</v>
      </c>
      <c r="B23" s="5" t="s">
        <v>79</v>
      </c>
      <c r="C23" s="6" t="s">
        <v>80</v>
      </c>
      <c r="D23" s="7">
        <f>SUM(D24:D27)</f>
        <v>34052.50000000001</v>
      </c>
      <c r="E23" s="7">
        <f>SUM(E24:E27)</f>
        <v>35645.72</v>
      </c>
      <c r="F23" s="7">
        <f>SUM(F24:F27)</f>
        <v>36810.64</v>
      </c>
    </row>
    <row r="24" spans="1:6" ht="86.25" customHeight="1">
      <c r="A24" s="29" t="s">
        <v>148</v>
      </c>
      <c r="B24" s="8" t="s">
        <v>86</v>
      </c>
      <c r="C24" s="13" t="s">
        <v>94</v>
      </c>
      <c r="D24" s="23">
        <v>15396.2</v>
      </c>
      <c r="E24" s="23">
        <v>15947.82</v>
      </c>
      <c r="F24" s="23">
        <v>16207.24</v>
      </c>
    </row>
    <row r="25" spans="1:6" ht="111.75" customHeight="1">
      <c r="A25" s="29" t="s">
        <v>149</v>
      </c>
      <c r="B25" s="8" t="s">
        <v>87</v>
      </c>
      <c r="C25" s="13" t="s">
        <v>95</v>
      </c>
      <c r="D25" s="23">
        <v>85.2</v>
      </c>
      <c r="E25" s="23">
        <v>89.3</v>
      </c>
      <c r="F25" s="23">
        <v>93.6</v>
      </c>
    </row>
    <row r="26" spans="1:6" ht="98.25" customHeight="1">
      <c r="A26" s="29" t="s">
        <v>150</v>
      </c>
      <c r="B26" s="8" t="s">
        <v>88</v>
      </c>
      <c r="C26" s="13" t="s">
        <v>96</v>
      </c>
      <c r="D26" s="23">
        <v>20501.7</v>
      </c>
      <c r="E26" s="23">
        <v>21584.8</v>
      </c>
      <c r="F26" s="23">
        <v>22589.7</v>
      </c>
    </row>
    <row r="27" spans="1:6" ht="98.25" customHeight="1">
      <c r="A27" s="29" t="s">
        <v>151</v>
      </c>
      <c r="B27" s="8" t="s">
        <v>89</v>
      </c>
      <c r="C27" s="13" t="s">
        <v>97</v>
      </c>
      <c r="D27" s="23">
        <v>-1930.6</v>
      </c>
      <c r="E27" s="23">
        <v>-1976.2</v>
      </c>
      <c r="F27" s="23">
        <v>-2079.9</v>
      </c>
    </row>
    <row r="28" spans="1:6" ht="12.75">
      <c r="A28" s="29" t="s">
        <v>152</v>
      </c>
      <c r="B28" s="5" t="s">
        <v>14</v>
      </c>
      <c r="C28" s="6" t="s">
        <v>15</v>
      </c>
      <c r="D28" s="22">
        <f>D29+D34+D36+D38</f>
        <v>12963.7</v>
      </c>
      <c r="E28" s="22">
        <f>E29+E34+E36+E38</f>
        <v>13748</v>
      </c>
      <c r="F28" s="22">
        <f>F29+F34+F36+F38</f>
        <v>14754.599999999999</v>
      </c>
    </row>
    <row r="29" spans="1:6" ht="37.5" customHeight="1">
      <c r="A29" s="29" t="s">
        <v>153</v>
      </c>
      <c r="B29" s="5" t="s">
        <v>98</v>
      </c>
      <c r="C29" s="6" t="s">
        <v>99</v>
      </c>
      <c r="D29" s="22">
        <f>SUM(D30+D32)</f>
        <v>9335.7</v>
      </c>
      <c r="E29" s="22">
        <f>SUM(E30+E32)</f>
        <v>10017.2</v>
      </c>
      <c r="F29" s="22">
        <f>SUM(F30+F32)</f>
        <v>10738.4</v>
      </c>
    </row>
    <row r="30" spans="1:6" ht="36.75" customHeight="1">
      <c r="A30" s="29" t="s">
        <v>154</v>
      </c>
      <c r="B30" s="8" t="s">
        <v>100</v>
      </c>
      <c r="C30" s="12" t="s">
        <v>102</v>
      </c>
      <c r="D30" s="23">
        <f>SUM(D31)</f>
        <v>2381.2</v>
      </c>
      <c r="E30" s="23">
        <f>SUM(E31)</f>
        <v>2555</v>
      </c>
      <c r="F30" s="23">
        <f>SUM(F31)</f>
        <v>2738.9</v>
      </c>
    </row>
    <row r="31" spans="1:6" ht="48">
      <c r="A31" s="29" t="s">
        <v>155</v>
      </c>
      <c r="B31" s="10" t="s">
        <v>119</v>
      </c>
      <c r="C31" s="11" t="s">
        <v>121</v>
      </c>
      <c r="D31" s="19">
        <v>2381.2</v>
      </c>
      <c r="E31" s="19">
        <v>2555</v>
      </c>
      <c r="F31" s="20">
        <v>2738.9</v>
      </c>
    </row>
    <row r="32" spans="1:6" ht="47.25" customHeight="1">
      <c r="A32" s="29" t="s">
        <v>156</v>
      </c>
      <c r="B32" s="8" t="s">
        <v>101</v>
      </c>
      <c r="C32" s="12" t="s">
        <v>126</v>
      </c>
      <c r="D32" s="23">
        <f>SUM(D33)</f>
        <v>6954.5</v>
      </c>
      <c r="E32" s="23">
        <f>SUM(E33)</f>
        <v>7462.2</v>
      </c>
      <c r="F32" s="23">
        <f>SUM(F33)</f>
        <v>7999.5</v>
      </c>
    </row>
    <row r="33" spans="1:6" ht="87.75" customHeight="1">
      <c r="A33" s="29" t="s">
        <v>157</v>
      </c>
      <c r="B33" s="10" t="s">
        <v>120</v>
      </c>
      <c r="C33" s="11" t="s">
        <v>125</v>
      </c>
      <c r="D33" s="19">
        <v>6954.5</v>
      </c>
      <c r="E33" s="19">
        <v>7462.2</v>
      </c>
      <c r="F33" s="20">
        <v>7999.5</v>
      </c>
    </row>
    <row r="34" spans="1:6" ht="24">
      <c r="A34" s="29" t="s">
        <v>158</v>
      </c>
      <c r="B34" s="5" t="s">
        <v>16</v>
      </c>
      <c r="C34" s="6" t="s">
        <v>17</v>
      </c>
      <c r="D34" s="22">
        <f>SUM(D35:D35)</f>
        <v>120</v>
      </c>
      <c r="E34" s="22">
        <f>SUM(E35:E35)</f>
        <v>0</v>
      </c>
      <c r="F34" s="22">
        <f>SUM(F35:F35)</f>
        <v>0</v>
      </c>
    </row>
    <row r="35" spans="1:6" ht="24">
      <c r="A35" s="29" t="s">
        <v>159</v>
      </c>
      <c r="B35" s="8" t="s">
        <v>18</v>
      </c>
      <c r="C35" s="12" t="s">
        <v>17</v>
      </c>
      <c r="D35" s="23">
        <v>120</v>
      </c>
      <c r="E35" s="23">
        <v>0</v>
      </c>
      <c r="F35" s="24">
        <v>0</v>
      </c>
    </row>
    <row r="36" spans="1:6" ht="12.75">
      <c r="A36" s="29" t="s">
        <v>160</v>
      </c>
      <c r="B36" s="5" t="s">
        <v>19</v>
      </c>
      <c r="C36" s="6" t="s">
        <v>20</v>
      </c>
      <c r="D36" s="22">
        <f>SUM(D37)</f>
        <v>366</v>
      </c>
      <c r="E36" s="22">
        <f>SUM(E37)</f>
        <v>381.4</v>
      </c>
      <c r="F36" s="22">
        <f>SUM(F37)</f>
        <v>398.9</v>
      </c>
    </row>
    <row r="37" spans="1:6" ht="12.75">
      <c r="A37" s="29" t="s">
        <v>161</v>
      </c>
      <c r="B37" s="8" t="s">
        <v>21</v>
      </c>
      <c r="C37" s="12" t="s">
        <v>20</v>
      </c>
      <c r="D37" s="23">
        <v>366</v>
      </c>
      <c r="E37" s="23">
        <v>381.4</v>
      </c>
      <c r="F37" s="24">
        <v>398.9</v>
      </c>
    </row>
    <row r="38" spans="1:6" ht="36">
      <c r="A38" s="29" t="s">
        <v>162</v>
      </c>
      <c r="B38" s="5" t="s">
        <v>90</v>
      </c>
      <c r="C38" s="6" t="s">
        <v>92</v>
      </c>
      <c r="D38" s="22">
        <f>SUM(D39)</f>
        <v>3142</v>
      </c>
      <c r="E38" s="22">
        <f>SUM(E39)</f>
        <v>3349.4</v>
      </c>
      <c r="F38" s="22">
        <f>SUM(F39)</f>
        <v>3617.3</v>
      </c>
    </row>
    <row r="39" spans="1:6" ht="48">
      <c r="A39" s="29" t="s">
        <v>163</v>
      </c>
      <c r="B39" s="8" t="s">
        <v>91</v>
      </c>
      <c r="C39" s="12" t="s">
        <v>93</v>
      </c>
      <c r="D39" s="23">
        <v>3142</v>
      </c>
      <c r="E39" s="23">
        <v>3349.4</v>
      </c>
      <c r="F39" s="24">
        <v>3617.3</v>
      </c>
    </row>
    <row r="40" spans="1:6" ht="12.75">
      <c r="A40" s="29" t="s">
        <v>164</v>
      </c>
      <c r="B40" s="5" t="s">
        <v>22</v>
      </c>
      <c r="C40" s="6" t="s">
        <v>23</v>
      </c>
      <c r="D40" s="22">
        <f>D41+D43</f>
        <v>8105</v>
      </c>
      <c r="E40" s="22">
        <f>E41+E43</f>
        <v>8136</v>
      </c>
      <c r="F40" s="22">
        <f>F41+F43</f>
        <v>8284.3</v>
      </c>
    </row>
    <row r="41" spans="1:6" ht="12.75">
      <c r="A41" s="29" t="s">
        <v>165</v>
      </c>
      <c r="B41" s="5" t="s">
        <v>24</v>
      </c>
      <c r="C41" s="6" t="s">
        <v>25</v>
      </c>
      <c r="D41" s="22">
        <f>SUM(D42)</f>
        <v>2237</v>
      </c>
      <c r="E41" s="22">
        <f>SUM(E42)</f>
        <v>2237</v>
      </c>
      <c r="F41" s="22">
        <f>SUM(F42)</f>
        <v>2353.3</v>
      </c>
    </row>
    <row r="42" spans="1:6" ht="60">
      <c r="A42" s="29" t="s">
        <v>166</v>
      </c>
      <c r="B42" s="8" t="s">
        <v>26</v>
      </c>
      <c r="C42" s="12" t="s">
        <v>27</v>
      </c>
      <c r="D42" s="23">
        <v>2237</v>
      </c>
      <c r="E42" s="23">
        <v>2237</v>
      </c>
      <c r="F42" s="24">
        <v>2353.3</v>
      </c>
    </row>
    <row r="43" spans="1:6" ht="12.75">
      <c r="A43" s="29" t="s">
        <v>167</v>
      </c>
      <c r="B43" s="5" t="s">
        <v>28</v>
      </c>
      <c r="C43" s="6" t="s">
        <v>29</v>
      </c>
      <c r="D43" s="22">
        <f>D44+D46</f>
        <v>5868</v>
      </c>
      <c r="E43" s="22">
        <f>E44+E46</f>
        <v>5899</v>
      </c>
      <c r="F43" s="22">
        <f>F44+F46</f>
        <v>5931</v>
      </c>
    </row>
    <row r="44" spans="1:6" ht="12.75">
      <c r="A44" s="29" t="s">
        <v>168</v>
      </c>
      <c r="B44" s="8" t="s">
        <v>106</v>
      </c>
      <c r="C44" s="12" t="s">
        <v>105</v>
      </c>
      <c r="D44" s="23">
        <f>SUM(D45)</f>
        <v>3004</v>
      </c>
      <c r="E44" s="23">
        <f>SUM(E45)</f>
        <v>3004</v>
      </c>
      <c r="F44" s="23">
        <f>SUM(F45)</f>
        <v>3004</v>
      </c>
    </row>
    <row r="45" spans="1:6" ht="48.75" customHeight="1">
      <c r="A45" s="29" t="s">
        <v>169</v>
      </c>
      <c r="B45" s="11" t="s">
        <v>103</v>
      </c>
      <c r="C45" s="11" t="s">
        <v>104</v>
      </c>
      <c r="D45" s="19">
        <v>3004</v>
      </c>
      <c r="E45" s="19">
        <v>3004</v>
      </c>
      <c r="F45" s="19">
        <v>3004</v>
      </c>
    </row>
    <row r="46" spans="1:6" ht="13.5" customHeight="1">
      <c r="A46" s="29" t="s">
        <v>170</v>
      </c>
      <c r="B46" s="8" t="s">
        <v>108</v>
      </c>
      <c r="C46" s="12" t="s">
        <v>107</v>
      </c>
      <c r="D46" s="23">
        <f>SUM(D47)</f>
        <v>2864</v>
      </c>
      <c r="E46" s="23">
        <f>SUM(E47)</f>
        <v>2895</v>
      </c>
      <c r="F46" s="23">
        <f>SUM(F47)</f>
        <v>2927</v>
      </c>
    </row>
    <row r="47" spans="1:6" ht="48" customHeight="1">
      <c r="A47" s="29" t="s">
        <v>171</v>
      </c>
      <c r="B47" s="10" t="s">
        <v>116</v>
      </c>
      <c r="C47" s="11" t="s">
        <v>109</v>
      </c>
      <c r="D47" s="19">
        <v>2864</v>
      </c>
      <c r="E47" s="19">
        <v>2895</v>
      </c>
      <c r="F47" s="19">
        <v>2927</v>
      </c>
    </row>
    <row r="48" spans="1:6" ht="12.75">
      <c r="A48" s="29" t="s">
        <v>172</v>
      </c>
      <c r="B48" s="5" t="s">
        <v>30</v>
      </c>
      <c r="C48" s="6" t="s">
        <v>31</v>
      </c>
      <c r="D48" s="22">
        <f aca="true" t="shared" si="0" ref="D48:F49">SUM(D49)</f>
        <v>1702</v>
      </c>
      <c r="E48" s="22">
        <f t="shared" si="0"/>
        <v>1773.5</v>
      </c>
      <c r="F48" s="22">
        <f t="shared" si="0"/>
        <v>1844.4</v>
      </c>
    </row>
    <row r="49" spans="1:6" ht="36">
      <c r="A49" s="29" t="s">
        <v>173</v>
      </c>
      <c r="B49" s="5" t="s">
        <v>32</v>
      </c>
      <c r="C49" s="6" t="s">
        <v>33</v>
      </c>
      <c r="D49" s="22">
        <f t="shared" si="0"/>
        <v>1702</v>
      </c>
      <c r="E49" s="22">
        <f t="shared" si="0"/>
        <v>1773.5</v>
      </c>
      <c r="F49" s="22">
        <f t="shared" si="0"/>
        <v>1844.4</v>
      </c>
    </row>
    <row r="50" spans="1:6" ht="60">
      <c r="A50" s="29" t="s">
        <v>174</v>
      </c>
      <c r="B50" s="8" t="s">
        <v>34</v>
      </c>
      <c r="C50" s="12" t="s">
        <v>35</v>
      </c>
      <c r="D50" s="23">
        <v>1702</v>
      </c>
      <c r="E50" s="23">
        <v>1773.5</v>
      </c>
      <c r="F50" s="24">
        <v>1844.4</v>
      </c>
    </row>
    <row r="51" spans="1:6" ht="48">
      <c r="A51" s="29" t="s">
        <v>175</v>
      </c>
      <c r="B51" s="5" t="s">
        <v>36</v>
      </c>
      <c r="C51" s="6" t="s">
        <v>117</v>
      </c>
      <c r="D51" s="22">
        <f>SUM(D52+D57)</f>
        <v>11202.2</v>
      </c>
      <c r="E51" s="22">
        <f>SUM(E52+E57)</f>
        <v>11665.599999999999</v>
      </c>
      <c r="F51" s="22">
        <f>SUM(F52+F57)</f>
        <v>12132.4</v>
      </c>
    </row>
    <row r="52" spans="1:6" ht="107.25" customHeight="1">
      <c r="A52" s="29" t="s">
        <v>176</v>
      </c>
      <c r="B52" s="5" t="s">
        <v>37</v>
      </c>
      <c r="C52" s="6" t="s">
        <v>38</v>
      </c>
      <c r="D52" s="22">
        <f>D53+D55</f>
        <v>8347.7</v>
      </c>
      <c r="E52" s="22">
        <f>E53+E55</f>
        <v>8691.3</v>
      </c>
      <c r="F52" s="22">
        <f>F53+F55</f>
        <v>9039</v>
      </c>
    </row>
    <row r="53" spans="1:6" ht="84">
      <c r="A53" s="29" t="s">
        <v>177</v>
      </c>
      <c r="B53" s="8" t="s">
        <v>39</v>
      </c>
      <c r="C53" s="12" t="s">
        <v>40</v>
      </c>
      <c r="D53" s="23">
        <f>SUM(D54)</f>
        <v>3496.1</v>
      </c>
      <c r="E53" s="23">
        <f>SUM(E54)</f>
        <v>3635.9</v>
      </c>
      <c r="F53" s="23">
        <f>SUM(F54)</f>
        <v>3781.4</v>
      </c>
    </row>
    <row r="54" spans="1:6" ht="96">
      <c r="A54" s="29" t="s">
        <v>178</v>
      </c>
      <c r="B54" s="10" t="s">
        <v>41</v>
      </c>
      <c r="C54" s="11" t="s">
        <v>42</v>
      </c>
      <c r="D54" s="19">
        <v>3496.1</v>
      </c>
      <c r="E54" s="19">
        <v>3635.9</v>
      </c>
      <c r="F54" s="20">
        <v>3781.4</v>
      </c>
    </row>
    <row r="55" spans="1:6" ht="48">
      <c r="A55" s="29" t="s">
        <v>179</v>
      </c>
      <c r="B55" s="8" t="s">
        <v>81</v>
      </c>
      <c r="C55" s="12" t="s">
        <v>82</v>
      </c>
      <c r="D55" s="23">
        <f>SUM(D56)</f>
        <v>4851.6</v>
      </c>
      <c r="E55" s="23">
        <f>SUM(E56)</f>
        <v>5055.4</v>
      </c>
      <c r="F55" s="23">
        <f>SUM(F56)</f>
        <v>5257.6</v>
      </c>
    </row>
    <row r="56" spans="1:6" ht="36" customHeight="1">
      <c r="A56" s="29" t="s">
        <v>180</v>
      </c>
      <c r="B56" s="10" t="s">
        <v>83</v>
      </c>
      <c r="C56" s="18" t="s">
        <v>84</v>
      </c>
      <c r="D56" s="19">
        <v>4851.6</v>
      </c>
      <c r="E56" s="19">
        <v>5055.4</v>
      </c>
      <c r="F56" s="20">
        <v>5257.6</v>
      </c>
    </row>
    <row r="57" spans="1:6" ht="108">
      <c r="A57" s="29" t="s">
        <v>181</v>
      </c>
      <c r="B57" s="5" t="s">
        <v>326</v>
      </c>
      <c r="C57" s="21" t="s">
        <v>329</v>
      </c>
      <c r="D57" s="22">
        <f>SUM(D58+D60)</f>
        <v>2854.5</v>
      </c>
      <c r="E57" s="22">
        <f>SUM(E58+E60)</f>
        <v>2974.2999999999997</v>
      </c>
      <c r="F57" s="22">
        <f>SUM(F58+F60)</f>
        <v>3093.4</v>
      </c>
    </row>
    <row r="58" spans="1:6" ht="108">
      <c r="A58" s="29" t="s">
        <v>182</v>
      </c>
      <c r="B58" s="8" t="s">
        <v>238</v>
      </c>
      <c r="C58" s="12" t="s">
        <v>241</v>
      </c>
      <c r="D58" s="23">
        <f>SUM(D59)</f>
        <v>2798.7</v>
      </c>
      <c r="E58" s="23">
        <f>SUM(E59)</f>
        <v>2916.2</v>
      </c>
      <c r="F58" s="23">
        <f>SUM(F59)</f>
        <v>3032.9</v>
      </c>
    </row>
    <row r="59" spans="1:6" ht="99.75" customHeight="1">
      <c r="A59" s="29" t="s">
        <v>183</v>
      </c>
      <c r="B59" s="10" t="s">
        <v>239</v>
      </c>
      <c r="C59" s="18" t="s">
        <v>240</v>
      </c>
      <c r="D59" s="19">
        <v>2798.7</v>
      </c>
      <c r="E59" s="19">
        <v>2916.2</v>
      </c>
      <c r="F59" s="20">
        <v>3032.9</v>
      </c>
    </row>
    <row r="60" spans="1:6" ht="120" customHeight="1">
      <c r="A60" s="29" t="s">
        <v>184</v>
      </c>
      <c r="B60" s="8" t="s">
        <v>327</v>
      </c>
      <c r="C60" s="35" t="s">
        <v>328</v>
      </c>
      <c r="D60" s="19">
        <f>SUM(D61)</f>
        <v>55.8</v>
      </c>
      <c r="E60" s="19">
        <f>SUM(E61)</f>
        <v>58.1</v>
      </c>
      <c r="F60" s="19">
        <f>SUM(F61)</f>
        <v>60.5</v>
      </c>
    </row>
    <row r="61" spans="1:6" ht="144">
      <c r="A61" s="29" t="s">
        <v>185</v>
      </c>
      <c r="B61" s="34" t="s">
        <v>324</v>
      </c>
      <c r="C61" s="33" t="s">
        <v>325</v>
      </c>
      <c r="D61" s="19">
        <v>55.8</v>
      </c>
      <c r="E61" s="19">
        <v>58.1</v>
      </c>
      <c r="F61" s="20">
        <v>60.5</v>
      </c>
    </row>
    <row r="62" spans="1:6" ht="24">
      <c r="A62" s="29" t="s">
        <v>249</v>
      </c>
      <c r="B62" s="5" t="s">
        <v>43</v>
      </c>
      <c r="C62" s="6" t="s">
        <v>44</v>
      </c>
      <c r="D62" s="22">
        <f>SUM(D63)</f>
        <v>64.8</v>
      </c>
      <c r="E62" s="22">
        <f>SUM(E63)</f>
        <v>67.39999999999999</v>
      </c>
      <c r="F62" s="22">
        <f>SUM(F63)</f>
        <v>70.1</v>
      </c>
    </row>
    <row r="63" spans="1:6" ht="24">
      <c r="A63" s="29" t="s">
        <v>186</v>
      </c>
      <c r="B63" s="5" t="s">
        <v>45</v>
      </c>
      <c r="C63" s="6" t="s">
        <v>46</v>
      </c>
      <c r="D63" s="22">
        <f>SUM(D64:D65)</f>
        <v>64.8</v>
      </c>
      <c r="E63" s="22">
        <f>SUM(E64:E65)</f>
        <v>67.39999999999999</v>
      </c>
      <c r="F63" s="22">
        <f>SUM(F64:F65)</f>
        <v>70.1</v>
      </c>
    </row>
    <row r="64" spans="1:6" ht="36">
      <c r="A64" s="29" t="s">
        <v>187</v>
      </c>
      <c r="B64" s="8" t="s">
        <v>47</v>
      </c>
      <c r="C64" s="12" t="s">
        <v>48</v>
      </c>
      <c r="D64" s="23">
        <v>3.2</v>
      </c>
      <c r="E64" s="23">
        <v>3.3</v>
      </c>
      <c r="F64" s="23">
        <v>3.5</v>
      </c>
    </row>
    <row r="65" spans="1:6" ht="24">
      <c r="A65" s="29" t="s">
        <v>188</v>
      </c>
      <c r="B65" s="8" t="s">
        <v>49</v>
      </c>
      <c r="C65" s="12" t="s">
        <v>50</v>
      </c>
      <c r="D65" s="23">
        <f>SUM(D66)</f>
        <v>61.6</v>
      </c>
      <c r="E65" s="23">
        <f>SUM(E66)</f>
        <v>64.1</v>
      </c>
      <c r="F65" s="23">
        <f>SUM(F66)</f>
        <v>66.6</v>
      </c>
    </row>
    <row r="66" spans="1:6" ht="24">
      <c r="A66" s="29" t="s">
        <v>189</v>
      </c>
      <c r="B66" s="10" t="s">
        <v>137</v>
      </c>
      <c r="C66" s="11" t="s">
        <v>138</v>
      </c>
      <c r="D66" s="23">
        <v>61.6</v>
      </c>
      <c r="E66" s="23">
        <v>64.1</v>
      </c>
      <c r="F66" s="23">
        <v>66.6</v>
      </c>
    </row>
    <row r="67" spans="1:6" ht="36">
      <c r="A67" s="29" t="s">
        <v>190</v>
      </c>
      <c r="B67" s="5" t="s">
        <v>51</v>
      </c>
      <c r="C67" s="6" t="s">
        <v>52</v>
      </c>
      <c r="D67" s="22">
        <f>D68</f>
        <v>4376</v>
      </c>
      <c r="E67" s="22">
        <f>E68</f>
        <v>4551</v>
      </c>
      <c r="F67" s="22">
        <f>F68</f>
        <v>4733.1</v>
      </c>
    </row>
    <row r="68" spans="1:6" ht="24">
      <c r="A68" s="29" t="s">
        <v>351</v>
      </c>
      <c r="B68" s="5" t="s">
        <v>53</v>
      </c>
      <c r="C68" s="6" t="s">
        <v>54</v>
      </c>
      <c r="D68" s="22">
        <f aca="true" t="shared" si="1" ref="D68:F69">SUM(D69)</f>
        <v>4376</v>
      </c>
      <c r="E68" s="22">
        <f t="shared" si="1"/>
        <v>4551</v>
      </c>
      <c r="F68" s="22">
        <f t="shared" si="1"/>
        <v>4733.1</v>
      </c>
    </row>
    <row r="69" spans="1:6" ht="24">
      <c r="A69" s="29" t="s">
        <v>352</v>
      </c>
      <c r="B69" s="8" t="s">
        <v>55</v>
      </c>
      <c r="C69" s="12" t="s">
        <v>56</v>
      </c>
      <c r="D69" s="23">
        <f t="shared" si="1"/>
        <v>4376</v>
      </c>
      <c r="E69" s="23">
        <f t="shared" si="1"/>
        <v>4551</v>
      </c>
      <c r="F69" s="23">
        <f t="shared" si="1"/>
        <v>4733.1</v>
      </c>
    </row>
    <row r="70" spans="1:6" ht="36">
      <c r="A70" s="29" t="s">
        <v>353</v>
      </c>
      <c r="B70" s="10" t="s">
        <v>57</v>
      </c>
      <c r="C70" s="11" t="s">
        <v>58</v>
      </c>
      <c r="D70" s="19">
        <v>4376</v>
      </c>
      <c r="E70" s="19">
        <v>4551</v>
      </c>
      <c r="F70" s="20">
        <v>4733.1</v>
      </c>
    </row>
    <row r="71" spans="1:6" ht="25.5" customHeight="1">
      <c r="A71" s="29" t="s">
        <v>191</v>
      </c>
      <c r="B71" s="5" t="s">
        <v>59</v>
      </c>
      <c r="C71" s="6" t="s">
        <v>60</v>
      </c>
      <c r="D71" s="22">
        <f>D75+D72</f>
        <v>15572.7</v>
      </c>
      <c r="E71" s="22">
        <f>E75</f>
        <v>361.6</v>
      </c>
      <c r="F71" s="22">
        <f>F75</f>
        <v>376.1</v>
      </c>
    </row>
    <row r="72" spans="1:6" ht="96">
      <c r="A72" s="29" t="s">
        <v>354</v>
      </c>
      <c r="B72" s="5" t="s">
        <v>345</v>
      </c>
      <c r="C72" s="6" t="s">
        <v>346</v>
      </c>
      <c r="D72" s="22">
        <f aca="true" t="shared" si="2" ref="D72:F73">SUM(D73)</f>
        <v>15225</v>
      </c>
      <c r="E72" s="22">
        <f t="shared" si="2"/>
        <v>0</v>
      </c>
      <c r="F72" s="22">
        <f t="shared" si="2"/>
        <v>0</v>
      </c>
    </row>
    <row r="73" spans="1:6" ht="108.75" customHeight="1">
      <c r="A73" s="29" t="s">
        <v>355</v>
      </c>
      <c r="B73" s="8" t="s">
        <v>347</v>
      </c>
      <c r="C73" s="12" t="s">
        <v>348</v>
      </c>
      <c r="D73" s="23">
        <f t="shared" si="2"/>
        <v>15225</v>
      </c>
      <c r="E73" s="23">
        <f t="shared" si="2"/>
        <v>0</v>
      </c>
      <c r="F73" s="23">
        <f t="shared" si="2"/>
        <v>0</v>
      </c>
    </row>
    <row r="74" spans="1:6" ht="110.25" customHeight="1">
      <c r="A74" s="29" t="s">
        <v>356</v>
      </c>
      <c r="B74" s="10" t="s">
        <v>349</v>
      </c>
      <c r="C74" s="11" t="s">
        <v>350</v>
      </c>
      <c r="D74" s="19">
        <v>15225</v>
      </c>
      <c r="E74" s="19">
        <v>0</v>
      </c>
      <c r="F74" s="19">
        <v>0</v>
      </c>
    </row>
    <row r="75" spans="1:6" ht="62.25" customHeight="1">
      <c r="A75" s="29" t="s">
        <v>192</v>
      </c>
      <c r="B75" s="5" t="s">
        <v>61</v>
      </c>
      <c r="C75" s="6" t="s">
        <v>62</v>
      </c>
      <c r="D75" s="22">
        <f aca="true" t="shared" si="3" ref="D75:F76">SUM(D76)</f>
        <v>347.7</v>
      </c>
      <c r="E75" s="22">
        <f t="shared" si="3"/>
        <v>361.6</v>
      </c>
      <c r="F75" s="22">
        <f t="shared" si="3"/>
        <v>376.1</v>
      </c>
    </row>
    <row r="76" spans="1:6" ht="36">
      <c r="A76" s="29" t="s">
        <v>193</v>
      </c>
      <c r="B76" s="8" t="s">
        <v>63</v>
      </c>
      <c r="C76" s="12" t="s">
        <v>64</v>
      </c>
      <c r="D76" s="23">
        <f t="shared" si="3"/>
        <v>347.7</v>
      </c>
      <c r="E76" s="23">
        <f t="shared" si="3"/>
        <v>361.6</v>
      </c>
      <c r="F76" s="23">
        <f t="shared" si="3"/>
        <v>376.1</v>
      </c>
    </row>
    <row r="77" spans="1:6" ht="60">
      <c r="A77" s="29" t="s">
        <v>194</v>
      </c>
      <c r="B77" s="10" t="s">
        <v>65</v>
      </c>
      <c r="C77" s="18" t="s">
        <v>66</v>
      </c>
      <c r="D77" s="19">
        <v>347.7</v>
      </c>
      <c r="E77" s="19">
        <v>361.6</v>
      </c>
      <c r="F77" s="19">
        <v>376.1</v>
      </c>
    </row>
    <row r="78" spans="1:6" s="17" customFormat="1" ht="24">
      <c r="A78" s="29" t="s">
        <v>195</v>
      </c>
      <c r="B78" s="31" t="s">
        <v>67</v>
      </c>
      <c r="C78" s="21" t="s">
        <v>68</v>
      </c>
      <c r="D78" s="22">
        <f>D79+D92+D89</f>
        <v>499.2</v>
      </c>
      <c r="E78" s="22">
        <f>E79+E92+E89</f>
        <v>520.2</v>
      </c>
      <c r="F78" s="22">
        <f>F79+F92+F89</f>
        <v>541</v>
      </c>
    </row>
    <row r="79" spans="1:6" s="17" customFormat="1" ht="72.75" customHeight="1">
      <c r="A79" s="29" t="s">
        <v>196</v>
      </c>
      <c r="B79" s="31" t="s">
        <v>243</v>
      </c>
      <c r="C79" s="21" t="s">
        <v>242</v>
      </c>
      <c r="D79" s="22">
        <f>SUM(D80:D88)</f>
        <v>275.5</v>
      </c>
      <c r="E79" s="22">
        <f>SUM(E80:E88)</f>
        <v>287.1</v>
      </c>
      <c r="F79" s="22">
        <f>SUM(F80:F88)</f>
        <v>298.5</v>
      </c>
    </row>
    <row r="80" spans="1:6" s="17" customFormat="1" ht="110.25" customHeight="1">
      <c r="A80" s="29" t="s">
        <v>197</v>
      </c>
      <c r="B80" s="14" t="s">
        <v>276</v>
      </c>
      <c r="C80" s="13" t="s">
        <v>283</v>
      </c>
      <c r="D80" s="23">
        <v>16.9</v>
      </c>
      <c r="E80" s="23">
        <v>17.5</v>
      </c>
      <c r="F80" s="23">
        <v>18.2</v>
      </c>
    </row>
    <row r="81" spans="1:6" s="17" customFormat="1" ht="133.5" customHeight="1">
      <c r="A81" s="29" t="s">
        <v>198</v>
      </c>
      <c r="B81" s="14" t="s">
        <v>275</v>
      </c>
      <c r="C81" s="13" t="s">
        <v>284</v>
      </c>
      <c r="D81" s="23">
        <v>41.4</v>
      </c>
      <c r="E81" s="23">
        <v>43.1</v>
      </c>
      <c r="F81" s="23">
        <v>44.9</v>
      </c>
    </row>
    <row r="82" spans="1:6" s="17" customFormat="1" ht="111" customHeight="1">
      <c r="A82" s="29" t="s">
        <v>199</v>
      </c>
      <c r="B82" s="14" t="s">
        <v>277</v>
      </c>
      <c r="C82" s="13" t="s">
        <v>285</v>
      </c>
      <c r="D82" s="23">
        <v>42</v>
      </c>
      <c r="E82" s="23">
        <v>43.8</v>
      </c>
      <c r="F82" s="23">
        <v>45.6</v>
      </c>
    </row>
    <row r="83" spans="1:6" s="17" customFormat="1" ht="123" customHeight="1">
      <c r="A83" s="29" t="s">
        <v>250</v>
      </c>
      <c r="B83" s="14" t="s">
        <v>278</v>
      </c>
      <c r="C83" s="13" t="s">
        <v>286</v>
      </c>
      <c r="D83" s="23">
        <v>30</v>
      </c>
      <c r="E83" s="23">
        <v>31.3</v>
      </c>
      <c r="F83" s="23">
        <v>32.5</v>
      </c>
    </row>
    <row r="84" spans="1:6" s="17" customFormat="1" ht="132.75" customHeight="1">
      <c r="A84" s="29" t="s">
        <v>251</v>
      </c>
      <c r="B84" s="14" t="s">
        <v>330</v>
      </c>
      <c r="C84" s="13" t="s">
        <v>331</v>
      </c>
      <c r="D84" s="23">
        <v>44.8</v>
      </c>
      <c r="E84" s="23">
        <v>46.7</v>
      </c>
      <c r="F84" s="23">
        <v>48.5</v>
      </c>
    </row>
    <row r="85" spans="1:6" s="17" customFormat="1" ht="158.25" customHeight="1">
      <c r="A85" s="29" t="s">
        <v>252</v>
      </c>
      <c r="B85" s="14" t="s">
        <v>279</v>
      </c>
      <c r="C85" s="13" t="s">
        <v>287</v>
      </c>
      <c r="D85" s="23">
        <v>17.9</v>
      </c>
      <c r="E85" s="23">
        <v>18.7</v>
      </c>
      <c r="F85" s="23">
        <v>19.4</v>
      </c>
    </row>
    <row r="86" spans="1:6" s="17" customFormat="1" ht="108.75" customHeight="1">
      <c r="A86" s="29" t="s">
        <v>253</v>
      </c>
      <c r="B86" s="14" t="s">
        <v>280</v>
      </c>
      <c r="C86" s="13" t="s">
        <v>288</v>
      </c>
      <c r="D86" s="23">
        <v>3.9</v>
      </c>
      <c r="E86" s="23">
        <v>4.1</v>
      </c>
      <c r="F86" s="23">
        <v>4.2</v>
      </c>
    </row>
    <row r="87" spans="1:6" s="17" customFormat="1" ht="109.5" customHeight="1">
      <c r="A87" s="29" t="s">
        <v>254</v>
      </c>
      <c r="B87" s="14" t="s">
        <v>281</v>
      </c>
      <c r="C87" s="13" t="s">
        <v>289</v>
      </c>
      <c r="D87" s="23">
        <v>3.5</v>
      </c>
      <c r="E87" s="23">
        <v>3.6</v>
      </c>
      <c r="F87" s="23">
        <v>3.8</v>
      </c>
    </row>
    <row r="88" spans="1:6" s="17" customFormat="1" ht="120.75" customHeight="1">
      <c r="A88" s="29" t="s">
        <v>255</v>
      </c>
      <c r="B88" s="14" t="s">
        <v>282</v>
      </c>
      <c r="C88" s="13" t="s">
        <v>290</v>
      </c>
      <c r="D88" s="23">
        <v>75.1</v>
      </c>
      <c r="E88" s="23">
        <v>78.3</v>
      </c>
      <c r="F88" s="23">
        <v>81.4</v>
      </c>
    </row>
    <row r="89" spans="1:6" s="17" customFormat="1" ht="144">
      <c r="A89" s="29" t="s">
        <v>256</v>
      </c>
      <c r="B89" s="31" t="s">
        <v>316</v>
      </c>
      <c r="C89" s="21" t="s">
        <v>264</v>
      </c>
      <c r="D89" s="22">
        <f aca="true" t="shared" si="4" ref="D89:F90">D90</f>
        <v>65.3</v>
      </c>
      <c r="E89" s="22">
        <f t="shared" si="4"/>
        <v>68</v>
      </c>
      <c r="F89" s="22">
        <f t="shared" si="4"/>
        <v>70.8</v>
      </c>
    </row>
    <row r="90" spans="1:6" s="17" customFormat="1" ht="84">
      <c r="A90" s="29" t="s">
        <v>200</v>
      </c>
      <c r="B90" s="14" t="s">
        <v>257</v>
      </c>
      <c r="C90" s="13" t="s">
        <v>245</v>
      </c>
      <c r="D90" s="22">
        <f t="shared" si="4"/>
        <v>65.3</v>
      </c>
      <c r="E90" s="22">
        <f t="shared" si="4"/>
        <v>68</v>
      </c>
      <c r="F90" s="22">
        <f t="shared" si="4"/>
        <v>70.8</v>
      </c>
    </row>
    <row r="91" spans="1:6" s="17" customFormat="1" ht="87.75" customHeight="1">
      <c r="A91" s="29" t="s">
        <v>201</v>
      </c>
      <c r="B91" s="14" t="s">
        <v>244</v>
      </c>
      <c r="C91" s="13" t="s">
        <v>245</v>
      </c>
      <c r="D91" s="23">
        <v>65.3</v>
      </c>
      <c r="E91" s="23">
        <v>68</v>
      </c>
      <c r="F91" s="23">
        <v>70.8</v>
      </c>
    </row>
    <row r="92" spans="1:6" s="17" customFormat="1" ht="27" customHeight="1">
      <c r="A92" s="29" t="s">
        <v>202</v>
      </c>
      <c r="B92" s="31" t="s">
        <v>292</v>
      </c>
      <c r="C92" s="21" t="s">
        <v>291</v>
      </c>
      <c r="D92" s="22">
        <f>D93+D95+D97</f>
        <v>158.4</v>
      </c>
      <c r="E92" s="22">
        <f>E93+E95+E97</f>
        <v>165.10000000000002</v>
      </c>
      <c r="F92" s="22">
        <f>F93+F95+F97</f>
        <v>171.7</v>
      </c>
    </row>
    <row r="93" spans="1:6" s="17" customFormat="1" ht="110.25" customHeight="1">
      <c r="A93" s="29" t="s">
        <v>203</v>
      </c>
      <c r="B93" s="14" t="s">
        <v>297</v>
      </c>
      <c r="C93" s="13" t="s">
        <v>298</v>
      </c>
      <c r="D93" s="23">
        <f>D94</f>
        <v>29.5</v>
      </c>
      <c r="E93" s="23">
        <f>SUM(E94)</f>
        <v>30.7</v>
      </c>
      <c r="F93" s="23">
        <f>SUM(F94)</f>
        <v>32</v>
      </c>
    </row>
    <row r="94" spans="1:6" s="17" customFormat="1" ht="84.75" customHeight="1">
      <c r="A94" s="29" t="s">
        <v>204</v>
      </c>
      <c r="B94" s="15" t="s">
        <v>293</v>
      </c>
      <c r="C94" s="18" t="s">
        <v>294</v>
      </c>
      <c r="D94" s="19">
        <v>29.5</v>
      </c>
      <c r="E94" s="19">
        <v>30.7</v>
      </c>
      <c r="F94" s="19">
        <v>32</v>
      </c>
    </row>
    <row r="95" spans="1:6" s="17" customFormat="1" ht="86.25" customHeight="1">
      <c r="A95" s="29" t="s">
        <v>205</v>
      </c>
      <c r="B95" s="14" t="s">
        <v>299</v>
      </c>
      <c r="C95" s="13" t="s">
        <v>300</v>
      </c>
      <c r="D95" s="32">
        <f>D96</f>
        <v>72.8</v>
      </c>
      <c r="E95" s="32">
        <f>E96</f>
        <v>75.9</v>
      </c>
      <c r="F95" s="32">
        <f>F96</f>
        <v>78.9</v>
      </c>
    </row>
    <row r="96" spans="1:6" s="17" customFormat="1" ht="97.5" customHeight="1">
      <c r="A96" s="29" t="s">
        <v>206</v>
      </c>
      <c r="B96" s="15" t="s">
        <v>295</v>
      </c>
      <c r="C96" s="18" t="s">
        <v>296</v>
      </c>
      <c r="D96" s="19">
        <v>72.8</v>
      </c>
      <c r="E96" s="19">
        <v>75.9</v>
      </c>
      <c r="F96" s="19">
        <v>78.9</v>
      </c>
    </row>
    <row r="97" spans="1:6" s="17" customFormat="1" ht="26.25" customHeight="1">
      <c r="A97" s="29" t="s">
        <v>207</v>
      </c>
      <c r="B97" s="14" t="s">
        <v>301</v>
      </c>
      <c r="C97" s="13" t="s">
        <v>304</v>
      </c>
      <c r="D97" s="23">
        <f>D98</f>
        <v>56.1</v>
      </c>
      <c r="E97" s="23">
        <f>E98</f>
        <v>58.5</v>
      </c>
      <c r="F97" s="23">
        <f>F98</f>
        <v>60.8</v>
      </c>
    </row>
    <row r="98" spans="1:6" s="17" customFormat="1" ht="108" customHeight="1">
      <c r="A98" s="29" t="s">
        <v>208</v>
      </c>
      <c r="B98" s="15" t="s">
        <v>302</v>
      </c>
      <c r="C98" s="18" t="s">
        <v>303</v>
      </c>
      <c r="D98" s="19">
        <v>56.1</v>
      </c>
      <c r="E98" s="19">
        <v>58.5</v>
      </c>
      <c r="F98" s="19">
        <v>60.8</v>
      </c>
    </row>
    <row r="99" spans="1:6" s="17" customFormat="1" ht="12.75">
      <c r="A99" s="29" t="s">
        <v>209</v>
      </c>
      <c r="B99" s="31" t="s">
        <v>258</v>
      </c>
      <c r="C99" s="21" t="s">
        <v>263</v>
      </c>
      <c r="D99" s="22">
        <f aca="true" t="shared" si="5" ref="D99:F100">D100</f>
        <v>50.2</v>
      </c>
      <c r="E99" s="22">
        <f t="shared" si="5"/>
        <v>52.2</v>
      </c>
      <c r="F99" s="22">
        <f t="shared" si="5"/>
        <v>54.3</v>
      </c>
    </row>
    <row r="100" spans="1:6" s="17" customFormat="1" ht="15" customHeight="1">
      <c r="A100" s="29" t="s">
        <v>210</v>
      </c>
      <c r="B100" s="31" t="s">
        <v>261</v>
      </c>
      <c r="C100" s="21" t="s">
        <v>262</v>
      </c>
      <c r="D100" s="22">
        <f t="shared" si="5"/>
        <v>50.2</v>
      </c>
      <c r="E100" s="22">
        <f t="shared" si="5"/>
        <v>52.2</v>
      </c>
      <c r="F100" s="22">
        <f t="shared" si="5"/>
        <v>54.3</v>
      </c>
    </row>
    <row r="101" spans="1:6" s="17" customFormat="1" ht="25.5" customHeight="1">
      <c r="A101" s="29" t="s">
        <v>211</v>
      </c>
      <c r="B101" s="14" t="s">
        <v>259</v>
      </c>
      <c r="C101" s="13" t="s">
        <v>260</v>
      </c>
      <c r="D101" s="23">
        <v>50.2</v>
      </c>
      <c r="E101" s="23">
        <v>52.2</v>
      </c>
      <c r="F101" s="23">
        <v>54.3</v>
      </c>
    </row>
    <row r="102" spans="1:6" s="17" customFormat="1" ht="12.75">
      <c r="A102" s="29" t="s">
        <v>212</v>
      </c>
      <c r="B102" s="31" t="s">
        <v>69</v>
      </c>
      <c r="C102" s="21" t="s">
        <v>70</v>
      </c>
      <c r="D102" s="22">
        <f>D103+D140</f>
        <v>928868.5699999998</v>
      </c>
      <c r="E102" s="22">
        <f>E103+E140</f>
        <v>692006.0000000001</v>
      </c>
      <c r="F102" s="22">
        <f>F103+F140</f>
        <v>722921.9</v>
      </c>
    </row>
    <row r="103" spans="1:6" s="17" customFormat="1" ht="36">
      <c r="A103" s="29" t="s">
        <v>213</v>
      </c>
      <c r="B103" s="31" t="s">
        <v>71</v>
      </c>
      <c r="C103" s="21" t="s">
        <v>246</v>
      </c>
      <c r="D103" s="22">
        <f>D104+D107+D120+D135</f>
        <v>928814.3699999999</v>
      </c>
      <c r="E103" s="22">
        <f>E104+E107+E120+E135</f>
        <v>692006.0000000001</v>
      </c>
      <c r="F103" s="22">
        <f>F104+F107+F120+F135</f>
        <v>722921.9</v>
      </c>
    </row>
    <row r="104" spans="1:6" s="17" customFormat="1" ht="28.5" customHeight="1">
      <c r="A104" s="29" t="s">
        <v>214</v>
      </c>
      <c r="B104" s="31" t="s">
        <v>220</v>
      </c>
      <c r="C104" s="21" t="s">
        <v>122</v>
      </c>
      <c r="D104" s="22">
        <f>D105+D106</f>
        <v>527210</v>
      </c>
      <c r="E104" s="22">
        <f>E105+E106</f>
        <v>346589</v>
      </c>
      <c r="F104" s="22">
        <f>F105+F106</f>
        <v>357085</v>
      </c>
    </row>
    <row r="105" spans="1:6" s="17" customFormat="1" ht="26.25" customHeight="1">
      <c r="A105" s="29" t="s">
        <v>215</v>
      </c>
      <c r="B105" s="14" t="s">
        <v>221</v>
      </c>
      <c r="C105" s="13" t="s">
        <v>110</v>
      </c>
      <c r="D105" s="23">
        <v>445281</v>
      </c>
      <c r="E105" s="23">
        <v>167228</v>
      </c>
      <c r="F105" s="23">
        <v>133033</v>
      </c>
    </row>
    <row r="106" spans="1:6" s="17" customFormat="1" ht="37.5" customHeight="1">
      <c r="A106" s="29" t="s">
        <v>216</v>
      </c>
      <c r="B106" s="14" t="s">
        <v>247</v>
      </c>
      <c r="C106" s="13" t="s">
        <v>248</v>
      </c>
      <c r="D106" s="23">
        <v>81929</v>
      </c>
      <c r="E106" s="23">
        <v>179361</v>
      </c>
      <c r="F106" s="24">
        <v>224052</v>
      </c>
    </row>
    <row r="107" spans="1:6" s="17" customFormat="1" ht="36">
      <c r="A107" s="29" t="s">
        <v>357</v>
      </c>
      <c r="B107" s="31" t="s">
        <v>222</v>
      </c>
      <c r="C107" s="21" t="s">
        <v>85</v>
      </c>
      <c r="D107" s="22">
        <f>D108+D110+D112+D114+D116+D118</f>
        <v>107388.06999999999</v>
      </c>
      <c r="E107" s="22">
        <f>E108+E110+E112+E114+E116+E118</f>
        <v>45038.7</v>
      </c>
      <c r="F107" s="22">
        <f>F108+F110+F112+F114+F116+F118</f>
        <v>59888.3</v>
      </c>
    </row>
    <row r="108" spans="1:6" s="17" customFormat="1" ht="48.75" customHeight="1">
      <c r="A108" s="29" t="s">
        <v>358</v>
      </c>
      <c r="B108" s="14" t="s">
        <v>380</v>
      </c>
      <c r="C108" s="13" t="s">
        <v>384</v>
      </c>
      <c r="D108" s="23">
        <f>D109</f>
        <v>34057.5</v>
      </c>
      <c r="E108" s="23">
        <f>E109</f>
        <v>33581.9</v>
      </c>
      <c r="F108" s="23">
        <f>F109</f>
        <v>47974.3</v>
      </c>
    </row>
    <row r="109" spans="1:6" s="17" customFormat="1" ht="48.75" customHeight="1">
      <c r="A109" s="29" t="s">
        <v>217</v>
      </c>
      <c r="B109" s="15" t="s">
        <v>381</v>
      </c>
      <c r="C109" s="18" t="s">
        <v>383</v>
      </c>
      <c r="D109" s="19">
        <v>34057.5</v>
      </c>
      <c r="E109" s="19">
        <v>33581.9</v>
      </c>
      <c r="F109" s="19">
        <v>47974.3</v>
      </c>
    </row>
    <row r="110" spans="1:6" s="17" customFormat="1" ht="88.5" customHeight="1">
      <c r="A110" s="29" t="s">
        <v>218</v>
      </c>
      <c r="B110" s="14" t="s">
        <v>386</v>
      </c>
      <c r="C110" s="13" t="s">
        <v>387</v>
      </c>
      <c r="D110" s="23">
        <f>SUM(D111)</f>
        <v>503.9</v>
      </c>
      <c r="E110" s="23">
        <f>SUM(E111)</f>
        <v>0</v>
      </c>
      <c r="F110" s="23">
        <f>SUM(F111)</f>
        <v>0</v>
      </c>
    </row>
    <row r="111" spans="1:6" s="17" customFormat="1" ht="96.75" customHeight="1">
      <c r="A111" s="29" t="s">
        <v>219</v>
      </c>
      <c r="B111" s="15" t="s">
        <v>382</v>
      </c>
      <c r="C111" s="18" t="s">
        <v>385</v>
      </c>
      <c r="D111" s="19">
        <v>503.9</v>
      </c>
      <c r="E111" s="19">
        <v>0</v>
      </c>
      <c r="F111" s="19">
        <v>0</v>
      </c>
    </row>
    <row r="112" spans="1:6" s="17" customFormat="1" ht="24">
      <c r="A112" s="29" t="s">
        <v>265</v>
      </c>
      <c r="B112" s="14" t="s">
        <v>333</v>
      </c>
      <c r="C112" s="37" t="s">
        <v>335</v>
      </c>
      <c r="D112" s="23">
        <f>SUM(D113)</f>
        <v>42494.9</v>
      </c>
      <c r="E112" s="23">
        <f>SUM(E113)</f>
        <v>0</v>
      </c>
      <c r="F112" s="23">
        <f>SUM(F113)</f>
        <v>0</v>
      </c>
    </row>
    <row r="113" spans="1:6" s="17" customFormat="1" ht="24">
      <c r="A113" s="29" t="s">
        <v>271</v>
      </c>
      <c r="B113" s="15" t="s">
        <v>332</v>
      </c>
      <c r="C113" s="18" t="s">
        <v>334</v>
      </c>
      <c r="D113" s="19">
        <v>42494.9</v>
      </c>
      <c r="E113" s="19">
        <v>0</v>
      </c>
      <c r="F113" s="19">
        <v>0</v>
      </c>
    </row>
    <row r="114" spans="1:6" ht="39" customHeight="1">
      <c r="A114" s="29" t="s">
        <v>272</v>
      </c>
      <c r="B114" s="8" t="s">
        <v>267</v>
      </c>
      <c r="C114" s="12" t="s">
        <v>268</v>
      </c>
      <c r="D114" s="23">
        <f>D115</f>
        <v>16898</v>
      </c>
      <c r="E114" s="23">
        <f>E115</f>
        <v>0</v>
      </c>
      <c r="F114" s="23">
        <f>F115</f>
        <v>0</v>
      </c>
    </row>
    <row r="115" spans="1:6" ht="40.5">
      <c r="A115" s="29" t="s">
        <v>273</v>
      </c>
      <c r="B115" s="10" t="s">
        <v>269</v>
      </c>
      <c r="C115" s="30" t="s">
        <v>270</v>
      </c>
      <c r="D115" s="19">
        <v>16898</v>
      </c>
      <c r="E115" s="19">
        <v>0</v>
      </c>
      <c r="F115" s="20">
        <v>0</v>
      </c>
    </row>
    <row r="116" spans="1:6" ht="38.25" customHeight="1">
      <c r="A116" s="29" t="s">
        <v>274</v>
      </c>
      <c r="B116" s="14" t="s">
        <v>392</v>
      </c>
      <c r="C116" s="13" t="s">
        <v>394</v>
      </c>
      <c r="D116" s="23">
        <f>SUM(D117)</f>
        <v>313.9</v>
      </c>
      <c r="E116" s="23">
        <f>SUM(E117)</f>
        <v>0</v>
      </c>
      <c r="F116" s="23">
        <f>SUM(F117)</f>
        <v>0</v>
      </c>
    </row>
    <row r="117" spans="1:6" ht="39.75" customHeight="1">
      <c r="A117" s="29" t="s">
        <v>305</v>
      </c>
      <c r="B117" s="15" t="s">
        <v>393</v>
      </c>
      <c r="C117" s="18" t="s">
        <v>395</v>
      </c>
      <c r="D117" s="19">
        <v>313.9</v>
      </c>
      <c r="E117" s="19">
        <v>0</v>
      </c>
      <c r="F117" s="19">
        <v>0</v>
      </c>
    </row>
    <row r="118" spans="1:6" ht="12.75">
      <c r="A118" s="29" t="s">
        <v>306</v>
      </c>
      <c r="B118" s="8" t="s">
        <v>223</v>
      </c>
      <c r="C118" s="12" t="s">
        <v>72</v>
      </c>
      <c r="D118" s="23">
        <f>SUM(D119)</f>
        <v>13119.87</v>
      </c>
      <c r="E118" s="23">
        <f>SUM(E119)</f>
        <v>11456.8</v>
      </c>
      <c r="F118" s="23">
        <f>SUM(F119)</f>
        <v>11914</v>
      </c>
    </row>
    <row r="119" spans="1:6" ht="26.25" customHeight="1">
      <c r="A119" s="29" t="s">
        <v>307</v>
      </c>
      <c r="B119" s="10" t="s">
        <v>224</v>
      </c>
      <c r="C119" s="11" t="s">
        <v>111</v>
      </c>
      <c r="D119" s="19">
        <v>13119.87</v>
      </c>
      <c r="E119" s="19">
        <v>11456.8</v>
      </c>
      <c r="F119" s="20">
        <v>11914</v>
      </c>
    </row>
    <row r="120" spans="1:6" ht="24">
      <c r="A120" s="29" t="s">
        <v>308</v>
      </c>
      <c r="B120" s="5" t="s">
        <v>225</v>
      </c>
      <c r="C120" s="6" t="s">
        <v>123</v>
      </c>
      <c r="D120" s="22">
        <f>SUM(D121+D123+D125+D127+D129+D131+D133)</f>
        <v>278725.6</v>
      </c>
      <c r="E120" s="22">
        <f>SUM(E121+E123+E125+E127+E129+E131+E133)</f>
        <v>286227.9</v>
      </c>
      <c r="F120" s="22">
        <f>SUM(F121+F123+F125+F127+F129+F131+F133)</f>
        <v>291662.7</v>
      </c>
    </row>
    <row r="121" spans="1:6" ht="49.5" customHeight="1">
      <c r="A121" s="29" t="s">
        <v>309</v>
      </c>
      <c r="B121" s="8" t="s">
        <v>226</v>
      </c>
      <c r="C121" s="12" t="s">
        <v>127</v>
      </c>
      <c r="D121" s="23">
        <f>SUM(D122)</f>
        <v>4766.5</v>
      </c>
      <c r="E121" s="23">
        <f>SUM(E122)</f>
        <v>4957.2</v>
      </c>
      <c r="F121" s="23">
        <f>SUM(F122)</f>
        <v>5155.4</v>
      </c>
    </row>
    <row r="122" spans="1:6" ht="48">
      <c r="A122" s="29" t="s">
        <v>310</v>
      </c>
      <c r="B122" s="10" t="s">
        <v>227</v>
      </c>
      <c r="C122" s="11" t="s">
        <v>128</v>
      </c>
      <c r="D122" s="19">
        <v>4766.5</v>
      </c>
      <c r="E122" s="19">
        <v>4957.2</v>
      </c>
      <c r="F122" s="19">
        <v>5155.4</v>
      </c>
    </row>
    <row r="123" spans="1:6" ht="39.75" customHeight="1">
      <c r="A123" s="29" t="s">
        <v>311</v>
      </c>
      <c r="B123" s="14" t="s">
        <v>228</v>
      </c>
      <c r="C123" s="12" t="s">
        <v>115</v>
      </c>
      <c r="D123" s="23">
        <f>SUM(D124)</f>
        <v>29235.4</v>
      </c>
      <c r="E123" s="23">
        <f>SUM(E124)</f>
        <v>30318.6</v>
      </c>
      <c r="F123" s="23">
        <f>SUM(F124)</f>
        <v>31103</v>
      </c>
    </row>
    <row r="124" spans="1:6" ht="50.25" customHeight="1">
      <c r="A124" s="29" t="s">
        <v>312</v>
      </c>
      <c r="B124" s="15" t="s">
        <v>229</v>
      </c>
      <c r="C124" s="11" t="s">
        <v>124</v>
      </c>
      <c r="D124" s="19">
        <v>29235.4</v>
      </c>
      <c r="E124" s="19">
        <v>30318.6</v>
      </c>
      <c r="F124" s="19">
        <v>31103</v>
      </c>
    </row>
    <row r="125" spans="1:6" ht="48" customHeight="1">
      <c r="A125" s="29" t="s">
        <v>313</v>
      </c>
      <c r="B125" s="14" t="s">
        <v>230</v>
      </c>
      <c r="C125" s="12" t="s">
        <v>113</v>
      </c>
      <c r="D125" s="23">
        <f>SUM(D126)</f>
        <v>908.4</v>
      </c>
      <c r="E125" s="23">
        <f>SUM(E126)</f>
        <v>939.5</v>
      </c>
      <c r="F125" s="23">
        <f>SUM(F126)</f>
        <v>971.8</v>
      </c>
    </row>
    <row r="126" spans="1:6" ht="51.75" customHeight="1">
      <c r="A126" s="29" t="s">
        <v>314</v>
      </c>
      <c r="B126" s="15" t="s">
        <v>231</v>
      </c>
      <c r="C126" s="11" t="s">
        <v>114</v>
      </c>
      <c r="D126" s="19">
        <v>908.4</v>
      </c>
      <c r="E126" s="19">
        <v>939.5</v>
      </c>
      <c r="F126" s="19">
        <v>971.8</v>
      </c>
    </row>
    <row r="127" spans="1:6" ht="64.5" customHeight="1">
      <c r="A127" s="29" t="s">
        <v>315</v>
      </c>
      <c r="B127" s="14" t="s">
        <v>232</v>
      </c>
      <c r="C127" s="12" t="s">
        <v>129</v>
      </c>
      <c r="D127" s="23">
        <f>SUM(D128)</f>
        <v>120.4</v>
      </c>
      <c r="E127" s="23">
        <f>SUM(E128)</f>
        <v>4.3</v>
      </c>
      <c r="F127" s="23">
        <f>SUM(F128)</f>
        <v>3.8</v>
      </c>
    </row>
    <row r="128" spans="1:6" ht="99" customHeight="1">
      <c r="A128" s="29" t="s">
        <v>359</v>
      </c>
      <c r="B128" s="15" t="s">
        <v>233</v>
      </c>
      <c r="C128" s="11" t="s">
        <v>130</v>
      </c>
      <c r="D128" s="19">
        <v>120.4</v>
      </c>
      <c r="E128" s="19">
        <v>4.3</v>
      </c>
      <c r="F128" s="19">
        <v>3.8</v>
      </c>
    </row>
    <row r="129" spans="1:6" ht="39.75" customHeight="1">
      <c r="A129" s="29" t="s">
        <v>360</v>
      </c>
      <c r="B129" s="14" t="s">
        <v>234</v>
      </c>
      <c r="C129" s="12" t="s">
        <v>131</v>
      </c>
      <c r="D129" s="23">
        <f>SUM(D130)</f>
        <v>5573</v>
      </c>
      <c r="E129" s="23">
        <v>5572.3</v>
      </c>
      <c r="F129" s="23">
        <f>SUM(F130)</f>
        <v>5572.3</v>
      </c>
    </row>
    <row r="130" spans="1:6" ht="41.25" customHeight="1">
      <c r="A130" s="29" t="s">
        <v>361</v>
      </c>
      <c r="B130" s="15" t="s">
        <v>235</v>
      </c>
      <c r="C130" s="11" t="s">
        <v>112</v>
      </c>
      <c r="D130" s="19">
        <v>5573</v>
      </c>
      <c r="E130" s="19">
        <v>5572.3</v>
      </c>
      <c r="F130" s="19">
        <v>5572.3</v>
      </c>
    </row>
    <row r="131" spans="1:6" ht="63" customHeight="1">
      <c r="A131" s="29" t="s">
        <v>317</v>
      </c>
      <c r="B131" s="14" t="s">
        <v>342</v>
      </c>
      <c r="C131" s="12" t="s">
        <v>344</v>
      </c>
      <c r="D131" s="23">
        <f>D132</f>
        <v>17.1</v>
      </c>
      <c r="E131" s="23">
        <f>E132</f>
        <v>18</v>
      </c>
      <c r="F131" s="23">
        <f>F132</f>
        <v>18.4</v>
      </c>
    </row>
    <row r="132" spans="1:6" ht="60">
      <c r="A132" s="29" t="s">
        <v>318</v>
      </c>
      <c r="B132" s="15" t="s">
        <v>341</v>
      </c>
      <c r="C132" s="11" t="s">
        <v>343</v>
      </c>
      <c r="D132" s="19">
        <v>17.1</v>
      </c>
      <c r="E132" s="19">
        <v>18</v>
      </c>
      <c r="F132" s="19">
        <v>18.4</v>
      </c>
    </row>
    <row r="133" spans="1:6" ht="14.25" customHeight="1">
      <c r="A133" s="29" t="s">
        <v>362</v>
      </c>
      <c r="B133" s="14" t="s">
        <v>236</v>
      </c>
      <c r="C133" s="12" t="s">
        <v>73</v>
      </c>
      <c r="D133" s="23">
        <f>SUM(D134)</f>
        <v>238104.8</v>
      </c>
      <c r="E133" s="23">
        <f>SUM(E134)</f>
        <v>244418</v>
      </c>
      <c r="F133" s="23">
        <f>SUM(F134)</f>
        <v>248838</v>
      </c>
    </row>
    <row r="134" spans="1:6" ht="25.5" customHeight="1">
      <c r="A134" s="29" t="s">
        <v>373</v>
      </c>
      <c r="B134" s="15" t="s">
        <v>237</v>
      </c>
      <c r="C134" s="11" t="s">
        <v>74</v>
      </c>
      <c r="D134" s="19">
        <v>238104.8</v>
      </c>
      <c r="E134" s="19">
        <v>244418</v>
      </c>
      <c r="F134" s="19">
        <v>248838</v>
      </c>
    </row>
    <row r="135" spans="1:6" ht="12.75">
      <c r="A135" s="29" t="s">
        <v>374</v>
      </c>
      <c r="B135" s="31" t="s">
        <v>363</v>
      </c>
      <c r="C135" s="6" t="s">
        <v>364</v>
      </c>
      <c r="D135" s="22">
        <f>D136+D138</f>
        <v>15490.7</v>
      </c>
      <c r="E135" s="22">
        <f>E136+E138</f>
        <v>14150.4</v>
      </c>
      <c r="F135" s="22">
        <f>F136+F138</f>
        <v>14285.9</v>
      </c>
    </row>
    <row r="136" spans="1:6" ht="74.25" customHeight="1">
      <c r="A136" s="29" t="s">
        <v>375</v>
      </c>
      <c r="B136" s="14" t="s">
        <v>365</v>
      </c>
      <c r="C136" s="12" t="s">
        <v>370</v>
      </c>
      <c r="D136" s="23">
        <f>SUM(D137)</f>
        <v>9433</v>
      </c>
      <c r="E136" s="23">
        <f>SUM(E137)</f>
        <v>9433</v>
      </c>
      <c r="F136" s="23">
        <f>SUM(F137)</f>
        <v>9433</v>
      </c>
    </row>
    <row r="137" spans="1:6" ht="83.25" customHeight="1">
      <c r="A137" s="29" t="s">
        <v>376</v>
      </c>
      <c r="B137" s="15" t="s">
        <v>366</v>
      </c>
      <c r="C137" s="11" t="s">
        <v>369</v>
      </c>
      <c r="D137" s="19">
        <v>9433</v>
      </c>
      <c r="E137" s="19">
        <v>9433</v>
      </c>
      <c r="F137" s="19">
        <v>9433</v>
      </c>
    </row>
    <row r="138" spans="1:6" ht="25.5" customHeight="1">
      <c r="A138" s="29" t="s">
        <v>377</v>
      </c>
      <c r="B138" s="14" t="s">
        <v>367</v>
      </c>
      <c r="C138" s="12" t="s">
        <v>371</v>
      </c>
      <c r="D138" s="23">
        <f>SUM(D139)</f>
        <v>6057.7</v>
      </c>
      <c r="E138" s="23">
        <f>SUM(E139)</f>
        <v>4717.4</v>
      </c>
      <c r="F138" s="23">
        <f>SUM(F139)</f>
        <v>4852.9</v>
      </c>
    </row>
    <row r="139" spans="1:6" ht="25.5" customHeight="1">
      <c r="A139" s="29" t="s">
        <v>388</v>
      </c>
      <c r="B139" s="15" t="s">
        <v>368</v>
      </c>
      <c r="C139" s="11" t="s">
        <v>372</v>
      </c>
      <c r="D139" s="19">
        <v>6057.7</v>
      </c>
      <c r="E139" s="19">
        <v>4717.4</v>
      </c>
      <c r="F139" s="19">
        <v>4852.9</v>
      </c>
    </row>
    <row r="140" spans="1:6" ht="24">
      <c r="A140" s="29" t="s">
        <v>389</v>
      </c>
      <c r="B140" s="31" t="s">
        <v>336</v>
      </c>
      <c r="C140" s="6" t="s">
        <v>337</v>
      </c>
      <c r="D140" s="22">
        <f aca="true" t="shared" si="6" ref="D140:F141">SUM(D141)</f>
        <v>54.2</v>
      </c>
      <c r="E140" s="22">
        <f t="shared" si="6"/>
        <v>0</v>
      </c>
      <c r="F140" s="22">
        <f t="shared" si="6"/>
        <v>0</v>
      </c>
    </row>
    <row r="141" spans="1:6" ht="24">
      <c r="A141" s="29" t="s">
        <v>390</v>
      </c>
      <c r="B141" s="31" t="s">
        <v>339</v>
      </c>
      <c r="C141" s="6" t="s">
        <v>340</v>
      </c>
      <c r="D141" s="22">
        <f t="shared" si="6"/>
        <v>54.2</v>
      </c>
      <c r="E141" s="22">
        <f t="shared" si="6"/>
        <v>0</v>
      </c>
      <c r="F141" s="22">
        <f t="shared" si="6"/>
        <v>0</v>
      </c>
    </row>
    <row r="142" spans="1:6" ht="24">
      <c r="A142" s="29" t="s">
        <v>391</v>
      </c>
      <c r="B142" s="36" t="s">
        <v>338</v>
      </c>
      <c r="C142" s="36" t="s">
        <v>340</v>
      </c>
      <c r="D142" s="23">
        <v>54.2</v>
      </c>
      <c r="E142" s="23">
        <v>0</v>
      </c>
      <c r="F142" s="23">
        <v>0</v>
      </c>
    </row>
    <row r="143" spans="1:6" ht="12.75">
      <c r="A143" s="29" t="s">
        <v>396</v>
      </c>
      <c r="B143" s="8"/>
      <c r="C143" s="12"/>
      <c r="D143" s="23"/>
      <c r="E143" s="23"/>
      <c r="F143" s="23"/>
    </row>
    <row r="144" spans="1:6" ht="12.75">
      <c r="A144" s="29" t="s">
        <v>397</v>
      </c>
      <c r="B144" s="8"/>
      <c r="C144" s="6" t="s">
        <v>75</v>
      </c>
      <c r="D144" s="22">
        <f>D15+D102</f>
        <v>1048351.5699999998</v>
      </c>
      <c r="E144" s="22">
        <f>E15+E102</f>
        <v>803880.0200000001</v>
      </c>
      <c r="F144" s="22">
        <f>F15+F102</f>
        <v>843131.9400000001</v>
      </c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</sheetData>
  <sheetProtection/>
  <mergeCells count="9">
    <mergeCell ref="C2:F2"/>
    <mergeCell ref="C1:F1"/>
    <mergeCell ref="C3:F3"/>
    <mergeCell ref="C6:F6"/>
    <mergeCell ref="C7:F7"/>
    <mergeCell ref="A10:F10"/>
    <mergeCell ref="A9:F9"/>
    <mergeCell ref="C4:F4"/>
    <mergeCell ref="C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2022-02-08T04:52:07Z</cp:lastPrinted>
  <dcterms:created xsi:type="dcterms:W3CDTF">2012-10-29T09:17:54Z</dcterms:created>
  <dcterms:modified xsi:type="dcterms:W3CDTF">2022-02-14T08:30:04Z</dcterms:modified>
  <cp:category/>
  <cp:version/>
  <cp:contentType/>
  <cp:contentStatus/>
</cp:coreProperties>
</file>