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'Лист1'!$A$1:$H$158</definedName>
  </definedNames>
  <calcPr fullCalcOnLoad="1"/>
</workbook>
</file>

<file path=xl/sharedStrings.xml><?xml version="1.0" encoding="utf-8"?>
<sst xmlns="http://schemas.openxmlformats.org/spreadsheetml/2006/main" count="456" uniqueCount="382">
  <si>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</si>
  <si>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</si>
  <si>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</si>
  <si>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</si>
  <si>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Номер строки</t>
  </si>
  <si>
    <t>Код администратора</t>
  </si>
  <si>
    <t>в тыс.руб.</t>
  </si>
  <si>
    <t>1 14 06012 04 0000 430</t>
  </si>
  <si>
    <t>039</t>
  </si>
  <si>
    <t>ИТОГО доходов по 039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</si>
  <si>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</si>
  <si>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</si>
  <si>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</si>
  <si>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</si>
  <si>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</si>
  <si>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901 – Администрация городского округа Верхотурский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</si>
  <si>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</si>
  <si>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</si>
  <si>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</si>
  <si>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</si>
  <si>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</si>
  <si>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ИТОГО доходов по 906 администратору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</si>
  <si>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</si>
  <si>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</si>
  <si>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</si>
  <si>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</si>
  <si>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</si>
  <si>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</si>
  <si>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</si>
  <si>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</si>
  <si>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</si>
  <si>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</si>
  <si>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</si>
  <si>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</si>
  <si>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</si>
  <si>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</si>
  <si>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</si>
  <si>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1 12 01010 01 6000 120</t>
  </si>
  <si>
    <t>Плата за выбросы загрязняющих веществ в атмосферный воздух стацианарными объектами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</si>
  <si>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</si>
  <si>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</si>
  <si>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</si>
  <si>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</si>
  <si>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100</t>
  </si>
  <si>
    <t>ИТОГО доходов по 100 администратору</t>
  </si>
  <si>
    <t>ИТОГО доходов по 045 администратору</t>
  </si>
  <si>
    <t>045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</si>
  <si>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</si>
  <si>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</si>
  <si>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</si>
  <si>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</si>
  <si>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</si>
  <si>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</si>
  <si>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</si>
  <si>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</si>
  <si>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</si>
  <si>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</si>
  <si>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1 11 05074 04 0003 120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</si>
  <si>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</si>
  <si>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</si>
  <si>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</si>
  <si>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</si>
  <si>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</si>
  <si>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</si>
  <si>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</si>
  <si>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</si>
  <si>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</si>
  <si>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</si>
  <si>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</si>
  <si>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</si>
  <si>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</si>
  <si>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182 – Управление Федеральной налоговой службы по Свердловской области </t>
  </si>
  <si>
    <t xml:space="preserve"> к Решению Думы городского округа Верхотурский 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</si>
  <si>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</si>
  <si>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</si>
  <si>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</si>
  <si>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Приложение  2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</si>
  <si>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</si>
  <si>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</si>
  <si>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>1 12 01041 01 6000 120</t>
  </si>
  <si>
    <t>27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</si>
  <si>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 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</si>
  <si>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</si>
  <si>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</si>
  <si>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</si>
  <si>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</si>
  <si>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</si>
  <si>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</si>
  <si>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</si>
  <si>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</si>
  <si>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</si>
  <si>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</si>
  <si>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</si>
  <si>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</si>
  <si>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</si>
  <si>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</si>
  <si>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</si>
  <si>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</si>
  <si>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</si>
  <si>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</si>
  <si>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</si>
  <si>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</si>
  <si>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</si>
  <si>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</si>
  <si>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</si>
  <si>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</si>
  <si>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</si>
  <si>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</si>
  <si>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</si>
  <si>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</si>
  <si>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</si>
  <si>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</si>
  <si>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</si>
  <si>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</si>
  <si>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</si>
  <si>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</si>
  <si>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</si>
  <si>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</si>
  <si>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</si>
  <si>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</si>
  <si>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</si>
  <si>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</si>
  <si>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</si>
  <si>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</si>
  <si>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</si>
  <si>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</si>
  <si>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</si>
  <si>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</si>
  <si>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</si>
  <si>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</si>
  <si>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</si>
  <si>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</si>
  <si>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</si>
  <si>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</si>
  <si>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</si>
  <si>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</si>
  <si>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</si>
  <si>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</si>
  <si>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</si>
  <si>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</si>
  <si>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</si>
  <si>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</si>
  <si>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</si>
  <si>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</si>
  <si>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</si>
  <si>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</si>
  <si>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</si>
  <si>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</si>
  <si>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</si>
  <si>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</si>
  <si>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</si>
  <si>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</si>
  <si>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</si>
  <si>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</si>
  <si>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</si>
  <si>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</si>
  <si>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</si>
  <si>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</si>
  <si>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</si>
  <si>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</si>
  <si>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</si>
  <si>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2 02 30022 04 0000 150</t>
  </si>
  <si>
    <t>2 02 30024 04 0000 150</t>
  </si>
  <si>
    <t>2 02 35118 04 0000 150</t>
  </si>
  <si>
    <t>2 02 35120 04 0000 150</t>
  </si>
  <si>
    <t>2 02 35250 04 0000 150</t>
  </si>
  <si>
    <t>2 02 39999 04 0000 150</t>
  </si>
  <si>
    <t>2 02 15001 04 0000 150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</si>
  <si>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</si>
  <si>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Плата за размещение отходов производства и потребления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</si>
  <si>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</si>
  <si>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2 02 15002 04 0000 150</t>
  </si>
  <si>
    <t>Прочие неналоговые доходы бюджетов городских округов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</si>
  <si>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</si>
  <si>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</si>
  <si>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</si>
  <si>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</si>
  <si>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1 16 07090 04 0000 140</t>
  </si>
  <si>
    <t>1 11 09044 04 0004 120</t>
  </si>
  <si>
    <t>1 17 05040 04 0000 180</t>
  </si>
  <si>
    <t>2 02 35469 04 0000 150</t>
  </si>
  <si>
    <t>84</t>
  </si>
  <si>
    <t>Субсидии на поддержку муниципальных программ формирования современной городской среды</t>
  </si>
  <si>
    <t>2 02 25555 04 0000 150</t>
  </si>
  <si>
    <t>85</t>
  </si>
  <si>
    <t>86</t>
  </si>
  <si>
    <t xml:space="preserve">Дотации бюджетам городских округов на поддержку мер по обеспечению сбалансированности бюджетов
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</si>
  <si>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</si>
  <si>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1 16 01053 01 0000 140</t>
  </si>
  <si>
    <t>1 16 10123 01 0000 140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</si>
  <si>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</si>
  <si>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</si>
  <si>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</si>
  <si>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</si>
  <si>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906 - Муниципальное казенное учреждение "Управление образования городского округа Верхотурский"</t>
  </si>
  <si>
    <t>1 16 10123 01 0041 140</t>
  </si>
  <si>
    <t>019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</si>
  <si>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</si>
  <si>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</si>
  <si>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</si>
  <si>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</si>
  <si>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</si>
  <si>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</si>
  <si>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</si>
  <si>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</si>
  <si>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</si>
  <si>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</si>
  <si>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</si>
  <si>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</si>
  <si>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</si>
  <si>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</si>
  <si>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 – Департамент по обеспечению деятельности мировых судей Свердловской области</t>
  </si>
  <si>
    <t>ИТОГО доходов по 019 администратору</t>
  </si>
  <si>
    <t>ИТОГО доходов по 048 администратору</t>
  </si>
  <si>
    <t>1 13 02994 04 0001 130</t>
  </si>
  <si>
    <r>
      <t>048 - Уральское межрегиональное управление Федеральной службы по надзору в сфере природопользования</t>
    </r>
    <r>
      <rPr>
        <sz val="9"/>
        <rFont val="Arial Cyr"/>
        <family val="0"/>
      </rPr>
      <t xml:space="preserve">                                                                                          </t>
    </r>
  </si>
  <si>
    <t>901</t>
  </si>
  <si>
    <t>1 14 02043 04 0001 410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</si>
  <si>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</si>
  <si>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
</t>
  </si>
  <si>
    <t xml:space="preserve">1 16 11050 01 0000 140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</si>
  <si>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</si>
  <si>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</si>
  <si>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202 25299 04 0000 150</t>
  </si>
  <si>
    <t>1 16 10032 04 0000 140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</si>
  <si>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</si>
  <si>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>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</si>
  <si>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</si>
  <si>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Субвенции бюджетам городских округов на проведение Всероссийской переписи населения</t>
  </si>
  <si>
    <t>2 02 29999 04 0000 150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</si>
  <si>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</si>
  <si>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обеспечению безопасности их жизни и здоровья</t>
  </si>
  <si>
    <t>87</t>
  </si>
  <si>
    <t>88</t>
  </si>
  <si>
    <t>89</t>
  </si>
  <si>
    <t>90</t>
  </si>
  <si>
    <t>2 02 49999 04 0000 150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</si>
  <si>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</si>
  <si>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919 – Финансовое управление Администрации городского округа Верхотурский</t>
  </si>
  <si>
    <t>91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</si>
  <si>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</si>
  <si>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2 02 45303 04 0000 150</t>
  </si>
  <si>
    <t>Иные межбюджетные трансферты на ежемесячное денежное вознаграждение за классное руководство педпгогическим работникам общеобразовательных организаций</t>
  </si>
  <si>
    <t>2 02 25519 04 0000 150</t>
  </si>
  <si>
    <t>908 - Управление культуры, туризма и молодежной политики Администрации городского округа Верхотурский</t>
  </si>
  <si>
    <t>ИТОГО доходов по 908 администратору</t>
  </si>
  <si>
    <t>908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</si>
  <si>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</si>
  <si>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2 02 35462 04 0000 150</t>
  </si>
  <si>
    <t>Субвенции местным бюджеитам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</si>
  <si>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2 02 45424 04 0000 150</t>
  </si>
  <si>
    <t>Иные межбюджетные трансферты на создание комфортной городской среды в малых ородах и исторических поселениях - победителях Всероссийского конкурса лучших проектов создания комфортной городской среды</t>
  </si>
  <si>
    <t>2 02 20077 04 0000 150</t>
  </si>
  <si>
    <t>Субсидии на реализацию проектов капитального строительства муниципального значения по развитию газификации</t>
  </si>
  <si>
    <t>92</t>
  </si>
  <si>
    <t>93</t>
  </si>
  <si>
    <t>94</t>
  </si>
  <si>
    <t>95</t>
  </si>
  <si>
    <t>96</t>
  </si>
  <si>
    <t>97</t>
  </si>
  <si>
    <t>2 02 25255 04 0000 150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</si>
  <si>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</si>
  <si>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</si>
  <si>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</si>
  <si>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</si>
  <si>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Субсидии на проведение комплексных кадастровых работ</t>
  </si>
  <si>
    <t>Субсидии на разработку документации по планировке территорий</t>
  </si>
  <si>
    <t>Субсидии на внесение изменений в документы территориального планирования и правила землепользования и застройки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</si>
  <si>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</si>
  <si>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организацию военно-патриотического воспитания и допризывной подготовки молодых граждан</t>
  </si>
  <si>
    <t>Субсидии на развитие сети муниципальных учреждений по работе с молодежью</t>
  </si>
  <si>
    <t>Субсидии на создание и обеспечение деятельности молодежных "коворкинг - центров"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</si>
  <si>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</si>
  <si>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</si>
  <si>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</si>
  <si>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</si>
  <si>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</si>
  <si>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</si>
  <si>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</si>
  <si>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</si>
  <si>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</si>
  <si>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в 2021 году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</si>
  <si>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в 2021 году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</t>
  </si>
  <si>
    <t>Субсидии на обустройство  источников нецентрализованного водонабжения</t>
  </si>
  <si>
    <t xml:space="preserve">Иные межбюджетные трансферты (из резервного фонда Правительства СО на приобретение вакуумной ассенизационной машины, предназначенной для откачивания жидких коммунальных отходов) </t>
  </si>
  <si>
    <t>Судсидии на создание в муниципальных общеобразовательных организациях условий для организации горячего питания обучающихся</t>
  </si>
  <si>
    <t xml:space="preserve">Иные межбюджетные трансферты (из резервного фонда Правительства СО на замену окон для муниципального автономного общеобразовательного учреждения "Основная общеобразовательная школа № 2) </t>
  </si>
  <si>
    <t>Субсидии на поддержку народных художественных промыслов в Свердловской области</t>
  </si>
  <si>
    <t>60</t>
  </si>
  <si>
    <t>108</t>
  </si>
  <si>
    <t>109</t>
  </si>
  <si>
    <t>110</t>
  </si>
  <si>
    <t>111</t>
  </si>
  <si>
    <t>112</t>
  </si>
  <si>
    <t>113</t>
  </si>
  <si>
    <t>114</t>
  </si>
  <si>
    <t>115</t>
  </si>
  <si>
    <t>Иные межбюджетные трансферты из областного бюджета бюджетам муниципальных образований, расположенных на территории Свердловской области, на реализацию концессионных соглашенний в коммунальной сфере</t>
  </si>
  <si>
    <t xml:space="preserve">Иные межбюджетные трансферты (из резервного фонда Правительства СО на ремонт кровли здания Муниципального автономного дошольного образовательного учреждения "Детский сад № 3) </t>
  </si>
  <si>
    <t xml:space="preserve">Иные межбюджетные трансферты (из резервного фонда Правительства СО на приобретение ноутбуков, проекторов и креплений к ним, экрана для проекторов и швейных машин для Муниципального казенного общеобразовательного учреждения "Кордюковская средняя общеобразовательная школа") 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</si>
  <si>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"интернет" и развитие системы бибилиотечного дела с учетом задачи расширения информационных технологий и оцифровки</t>
  </si>
  <si>
    <t>116</t>
  </si>
  <si>
    <t>117</t>
  </si>
  <si>
    <t>118</t>
  </si>
  <si>
    <t>119</t>
  </si>
  <si>
    <t>2 07 04050 04 0000 150</t>
  </si>
  <si>
    <t>Прочие безвозмездные поступления в бюджеты городских округов на внедрение механизмов инициативного бюджетирования</t>
  </si>
  <si>
    <t>120</t>
  </si>
  <si>
    <t>Субсидии на внедрение механизмов инициативного бюджетирования на территории Свердловской области</t>
  </si>
  <si>
    <t xml:space="preserve">Иные межбюджетные трансферты (из резервного фонда Правительства СО на  приобретение специальных тренажерорв) </t>
  </si>
  <si>
    <t>121</t>
  </si>
  <si>
    <t>122</t>
  </si>
  <si>
    <t>2 02 25269 04 0000 150</t>
  </si>
  <si>
    <t>Субсидии бюджетам городских округов на закупку контейнеров для раздельного накопления твердых коммунальных отходов</t>
  </si>
  <si>
    <t>123</t>
  </si>
  <si>
    <t>124</t>
  </si>
  <si>
    <t>от ______________ 2022 г. № _____</t>
  </si>
  <si>
    <t>"Об исполнении бюджета городского округа Верхотурский за  2021 год"</t>
  </si>
  <si>
    <t xml:space="preserve">Отклонние от уточненных бюджетных назначений </t>
  </si>
  <si>
    <t xml:space="preserve">% исполнение от уточненных бюджетных назначений </t>
  </si>
  <si>
    <t xml:space="preserve">Распределениедоходов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по главным администраторам доходов  за 2021 год                                                                                                                                                                                                                                    </t>
  </si>
  <si>
    <t>011 - Министерство общественной безопасности Свердловской области</t>
  </si>
  <si>
    <t>Уточненные бюджетные назначения 2021 г.</t>
  </si>
  <si>
    <t>Фактическое исполнение за 2021 год</t>
  </si>
  <si>
    <t>ИТОГО доходов по 011 администратору</t>
  </si>
  <si>
    <t>011</t>
  </si>
  <si>
    <t>2,5</t>
  </si>
  <si>
    <t>1 16 01143 01 0000 140</t>
  </si>
  <si>
    <t>039 – Администрация северного управленческого округа Свердловской области</t>
  </si>
  <si>
    <t>1 05 01012 01 0000 110</t>
  </si>
  <si>
    <t>Налог, взимаемый с налогоплательщиков, выбравших в качестве объекта налогообложения доходы (за налоговый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</si>
  <si>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</si>
  <si>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Федерации(за налоговые периоды, истекшие до 1 января 2016 года) </t>
  </si>
  <si>
    <t>1 05 01022 01 0000 110</t>
  </si>
  <si>
    <t>1 05 01050 01 0000 110</t>
  </si>
  <si>
    <t>ИТОГО доходов по 188 администратору</t>
  </si>
  <si>
    <t>188 - Межмуниципальный отдел Министерства внутренних дел Российской Федерации "Новолялинский"</t>
  </si>
  <si>
    <t>188</t>
  </si>
  <si>
    <t>1 16 10129 01 0000 140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</si>
  <si>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</si>
  <si>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1 11 09080 04 0004 120</t>
  </si>
  <si>
    <t>Прочие доходы от компенсации затрат бюджетов городских округов (в части возврата дебиторской задолженности прошлых лет)</t>
  </si>
  <si>
    <t>1 14 02043 04 0002 410</t>
  </si>
  <si>
    <t>1 14 06312 04 0000 430</t>
  </si>
  <si>
    <t>1 16 01074 01 0000 140</t>
  </si>
  <si>
    <t>1 16 01194 01 0000 140</t>
  </si>
  <si>
    <t>1 16 07010 04 0000 140</t>
  </si>
  <si>
    <t>2 19 60010 04 0000 150</t>
  </si>
  <si>
    <t>919</t>
  </si>
  <si>
    <t>2 02 16549 04 0000 150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</si>
  <si>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</si>
  <si>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</si>
  <si>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</si>
  <si>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</si>
  <si>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Дотации (гранты) бюджетам городских округов за достижение показателей деятельности органов местного самоуправления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</si>
  <si>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</si>
  <si>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</si>
  <si>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</si>
  <si>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</si>
  <si>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</si>
  <si>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</si>
  <si>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</si>
  <si>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</si>
  <si>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</si>
  <si>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</si>
  <si>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</si>
  <si>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</si>
  <si>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</si>
  <si>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</si>
  <si>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</si>
  <si>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</si>
  <si>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</si>
  <si>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</si>
  <si>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</si>
  <si>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</si>
  <si>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</si>
  <si>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</si>
  <si>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</si>
  <si>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</si>
  <si>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собтвенности городских округов, и на землях или земельных участках, государственная собственность на которые не разграничена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</si>
  <si>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иного имущества)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</si>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</sst>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right"/>
    </xf>
    <xf numFmtId="175" fontId="3" fillId="0" borderId="11" xfId="0" applyNumberFormat="1" applyFont="1" applyFill="1" applyBorder="1" applyAlignment="1">
      <alignment horizontal="right"/>
    </xf>
    <xf numFmtId="175" fontId="4" fillId="0" borderId="11" xfId="0" applyNumberFormat="1" applyFont="1" applyBorder="1" applyAlignment="1">
      <alignment horizontal="right"/>
    </xf>
    <xf numFmtId="175" fontId="3" fillId="0" borderId="10" xfId="0" applyNumberFormat="1" applyFont="1" applyBorder="1" applyAlignment="1">
      <alignment horizontal="right"/>
    </xf>
    <xf numFmtId="175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76" fontId="3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76" fontId="3" fillId="0" borderId="13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5" fontId="4" fillId="0" borderId="13" xfId="0" applyNumberFormat="1" applyFont="1" applyFill="1" applyBorder="1" applyAlignment="1">
      <alignment horizontal="right"/>
    </xf>
    <xf numFmtId="175" fontId="3" fillId="0" borderId="13" xfId="0" applyNumberFormat="1" applyFont="1" applyFill="1" applyBorder="1" applyAlignment="1">
      <alignment horizontal="right"/>
    </xf>
    <xf numFmtId="175" fontId="3" fillId="0" borderId="14" xfId="0" applyNumberFormat="1" applyFont="1" applyFill="1" applyBorder="1" applyAlignment="1">
      <alignment horizontal="right"/>
    </xf>
    <xf numFmtId="175" fontId="3" fillId="0" borderId="13" xfId="0" applyNumberFormat="1" applyFont="1" applyBorder="1" applyAlignment="1">
      <alignment horizontal="right"/>
    </xf>
    <xf numFmtId="176" fontId="5" fillId="0" borderId="13" xfId="0" applyNumberFormat="1" applyFont="1" applyFill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176" fontId="5" fillId="0" borderId="10" xfId="0" applyNumberFormat="1" applyFont="1" applyFill="1" applyBorder="1" applyAlignment="1">
      <alignment horizontal="right" wrapText="1"/>
    </xf>
    <xf numFmtId="176" fontId="5" fillId="0" borderId="1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 wrapText="1"/>
    </xf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/>
    </xf>
    <xf numFmtId="176" fontId="9" fillId="0" borderId="11" xfId="0" applyNumberFormat="1" applyFont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top"/>
    </xf>
    <xf numFmtId="176" fontId="9" fillId="0" borderId="13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176" fontId="5" fillId="0" borderId="13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center" vertical="top" wrapText="1"/>
    </xf>
    <xf numFmtId="176" fontId="9" fillId="0" borderId="13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176" fontId="9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6" xfId="0" applyFont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8" fillId="32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A9092E3E3069647BA81CEC367EFDE6CAC5A1B93524B68187DE9CF824B7DFB4393CF941C48A0E1EE8C91497EC6C049CF4ABBD1D1C996FA56Y143L" TargetMode="External" /><Relationship Id="rId2" Type="http://schemas.openxmlformats.org/officeDocument/2006/relationships/hyperlink" Target="consultantplus://offline/ref=FA308137ACD9C7186F50D4832869C6178355DA420E9514AC90B1A25FA5FA362C1068E05E79ECE6BD3B1FE16C180F0B354F8EDFB00505919CTB52L" TargetMode="External" /><Relationship Id="rId3" Type="http://schemas.openxmlformats.org/officeDocument/2006/relationships/hyperlink" Target="consultantplus://offline/ref=EEE62169FF697CE565185E27DDB533BB1214421255829D889E28D72C5980BE6A239504E313C7D46CC17FD0ACC80BAE909F3B08F06E6A7BE2D362L" TargetMode="External" /><Relationship Id="rId4" Type="http://schemas.openxmlformats.org/officeDocument/2006/relationships/hyperlink" Target="consultantplus://offline/ref=982D079ABF304D4379DB22357149507AA26C367B315AA8CA74CBFFF72D72ABCCD64948A3D4C71F8BFF6F53C719B12CD67C96AB3974C61949w86A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view="pageBreakPreview" zoomScaleNormal="160" zoomScaleSheetLayoutView="100" workbookViewId="0" topLeftCell="A1">
      <selection activeCell="A79" sqref="A79:IV79"/>
    </sheetView>
  </sheetViews>
  <sheetFormatPr defaultColWidth="9.00390625" defaultRowHeight="12.75"/>
  <cols>
    <col min="1" max="1" width="5.375" style="0" customWidth="1"/>
    <col min="2" max="2" width="4.75390625" style="0" customWidth="1"/>
    <col min="3" max="3" width="20.875" style="0" customWidth="1"/>
    <col min="4" max="4" width="44.625" style="6" customWidth="1"/>
    <col min="5" max="5" width="12.375" style="6" customWidth="1"/>
    <col min="6" max="6" width="14.625" style="0" customWidth="1"/>
    <col min="7" max="7" width="14.375" style="0" customWidth="1"/>
    <col min="8" max="8" width="12.625" style="0" customWidth="1"/>
  </cols>
  <sheetData>
    <row r="1" spans="1:8" ht="15.75">
      <c r="A1" s="100" t="s">
        <v>76</v>
      </c>
      <c r="B1" s="100"/>
      <c r="C1" s="100"/>
      <c r="D1" s="100"/>
      <c r="E1" s="100"/>
      <c r="F1" s="100"/>
      <c r="G1" s="100"/>
      <c r="H1" s="100"/>
    </row>
    <row r="2" spans="1:8" ht="15.75">
      <c r="A2" s="100" t="s">
        <v>72</v>
      </c>
      <c r="B2" s="100"/>
      <c r="C2" s="100"/>
      <c r="D2" s="100"/>
      <c r="E2" s="100"/>
      <c r="F2" s="100"/>
      <c r="G2" s="100"/>
      <c r="H2" s="100"/>
    </row>
    <row r="3" spans="1:8" ht="15.75">
      <c r="A3" s="100" t="s">
        <v>316</v>
      </c>
      <c r="B3" s="100"/>
      <c r="C3" s="100"/>
      <c r="D3" s="100"/>
      <c r="E3" s="100"/>
      <c r="F3" s="100"/>
      <c r="G3" s="100"/>
      <c r="H3" s="100"/>
    </row>
    <row r="4" spans="1:8" ht="15.75">
      <c r="A4" s="100" t="s">
        <v>317</v>
      </c>
      <c r="B4" s="100"/>
      <c r="C4" s="100"/>
      <c r="D4" s="100"/>
      <c r="E4" s="100"/>
      <c r="F4" s="100"/>
      <c r="G4" s="100"/>
      <c r="H4" s="100"/>
    </row>
    <row r="5" spans="1:7" ht="15" customHeight="1">
      <c r="A5" s="100"/>
      <c r="B5" s="100"/>
      <c r="C5" s="100"/>
      <c r="D5" s="100"/>
      <c r="E5" s="100"/>
      <c r="F5" s="100"/>
      <c r="G5" s="100"/>
    </row>
    <row r="6" spans="1:8" ht="12.75" customHeight="1">
      <c r="A6" s="114" t="s">
        <v>320</v>
      </c>
      <c r="B6" s="114"/>
      <c r="C6" s="114"/>
      <c r="D6" s="114"/>
      <c r="E6" s="114"/>
      <c r="F6" s="114"/>
      <c r="G6" s="114"/>
      <c r="H6" s="114"/>
    </row>
    <row r="7" spans="1:8" ht="19.5" customHeight="1">
      <c r="A7" s="114"/>
      <c r="B7" s="114"/>
      <c r="C7" s="114"/>
      <c r="D7" s="114"/>
      <c r="E7" s="114"/>
      <c r="F7" s="114"/>
      <c r="G7" s="114"/>
      <c r="H7" s="114"/>
    </row>
    <row r="9" spans="6:8" ht="12.75">
      <c r="F9" s="115" t="s">
        <v>6</v>
      </c>
      <c r="G9" s="115"/>
      <c r="H9" s="115"/>
    </row>
    <row r="10" spans="1:8" ht="76.5">
      <c r="A10" s="8" t="s">
        <v>4</v>
      </c>
      <c r="B10" s="9" t="s">
        <v>5</v>
      </c>
      <c r="C10" s="9" t="s">
        <v>77</v>
      </c>
      <c r="D10" s="9" t="s">
        <v>78</v>
      </c>
      <c r="E10" s="129" t="s">
        <v>322</v>
      </c>
      <c r="F10" s="129" t="s">
        <v>323</v>
      </c>
      <c r="G10" s="130" t="s">
        <v>318</v>
      </c>
      <c r="H10" s="130" t="s">
        <v>319</v>
      </c>
    </row>
    <row r="11" spans="1:8" ht="12.75">
      <c r="A11" s="34">
        <v>1</v>
      </c>
      <c r="B11" s="34">
        <v>2</v>
      </c>
      <c r="C11" s="34">
        <v>3</v>
      </c>
      <c r="D11" s="35">
        <v>4</v>
      </c>
      <c r="E11" s="35">
        <v>5</v>
      </c>
      <c r="F11" s="36">
        <v>6</v>
      </c>
      <c r="G11" s="37">
        <v>7</v>
      </c>
      <c r="H11" s="37">
        <v>8</v>
      </c>
    </row>
    <row r="12" spans="1:8" ht="12.75">
      <c r="A12" s="25">
        <v>1</v>
      </c>
      <c r="B12" s="116" t="s">
        <v>321</v>
      </c>
      <c r="C12" s="117"/>
      <c r="D12" s="117"/>
      <c r="E12" s="117"/>
      <c r="F12" s="117"/>
      <c r="G12" s="117"/>
      <c r="H12" s="118"/>
    </row>
    <row r="13" spans="1:8" ht="96">
      <c r="A13" s="47">
        <v>2</v>
      </c>
      <c r="B13" s="50" t="s">
        <v>325</v>
      </c>
      <c r="C13" s="51" t="s">
        <v>209</v>
      </c>
      <c r="D13" s="46" t="s">
        <v>221</v>
      </c>
      <c r="E13" s="52">
        <v>0</v>
      </c>
      <c r="F13" s="53">
        <v>50</v>
      </c>
      <c r="G13" s="30">
        <f>F13-E13</f>
        <v>50</v>
      </c>
      <c r="H13" s="49">
        <v>0</v>
      </c>
    </row>
    <row r="14" spans="1:8" ht="12.75">
      <c r="A14" s="25">
        <v>3</v>
      </c>
      <c r="B14" s="107" t="s">
        <v>324</v>
      </c>
      <c r="C14" s="107"/>
      <c r="D14" s="119"/>
      <c r="E14" s="54">
        <f>SUM(0)</f>
        <v>0</v>
      </c>
      <c r="F14" s="55">
        <f>SUM(F13)</f>
        <v>50</v>
      </c>
      <c r="G14" s="24">
        <f>F14-E14</f>
        <v>50</v>
      </c>
      <c r="H14" s="56">
        <v>0</v>
      </c>
    </row>
    <row r="15" spans="1:8" ht="12.75">
      <c r="A15" s="25">
        <v>4</v>
      </c>
      <c r="B15" s="101" t="s">
        <v>47</v>
      </c>
      <c r="C15" s="102"/>
      <c r="D15" s="102"/>
      <c r="E15" s="102"/>
      <c r="F15" s="102"/>
      <c r="G15" s="102"/>
      <c r="H15" s="103"/>
    </row>
    <row r="16" spans="1:8" ht="98.25" customHeight="1">
      <c r="A16" s="10" t="s">
        <v>84</v>
      </c>
      <c r="B16" s="10" t="s">
        <v>49</v>
      </c>
      <c r="C16" s="17" t="s">
        <v>220</v>
      </c>
      <c r="D16" s="13" t="s">
        <v>219</v>
      </c>
      <c r="E16" s="11">
        <v>25.8</v>
      </c>
      <c r="F16" s="38">
        <v>88.3</v>
      </c>
      <c r="G16" s="58">
        <f aca="true" t="shared" si="0" ref="G16:G94">F16-E16</f>
        <v>62.5</v>
      </c>
      <c r="H16" s="59">
        <f aca="true" t="shared" si="1" ref="H16:H94">F16/E16*100</f>
        <v>342.2480620155039</v>
      </c>
    </row>
    <row r="17" spans="1:8" ht="12.75">
      <c r="A17" s="10" t="s">
        <v>85</v>
      </c>
      <c r="B17" s="107" t="s">
        <v>48</v>
      </c>
      <c r="C17" s="107"/>
      <c r="D17" s="107"/>
      <c r="E17" s="12">
        <f>SUM(E16)</f>
        <v>25.8</v>
      </c>
      <c r="F17" s="39">
        <f>SUM(F16)</f>
        <v>88.3</v>
      </c>
      <c r="G17" s="60">
        <f t="shared" si="0"/>
        <v>62.5</v>
      </c>
      <c r="H17" s="61">
        <f t="shared" si="1"/>
        <v>342.2480620155039</v>
      </c>
    </row>
    <row r="18" spans="1:8" ht="12.75" customHeight="1">
      <c r="A18" s="10" t="s">
        <v>86</v>
      </c>
      <c r="B18" s="108" t="s">
        <v>211</v>
      </c>
      <c r="C18" s="109"/>
      <c r="D18" s="109"/>
      <c r="E18" s="109"/>
      <c r="F18" s="109"/>
      <c r="G18" s="109"/>
      <c r="H18" s="110"/>
    </row>
    <row r="19" spans="1:8" ht="83.25" customHeight="1">
      <c r="A19" s="10" t="s">
        <v>87</v>
      </c>
      <c r="B19" s="10" t="s">
        <v>196</v>
      </c>
      <c r="C19" s="26" t="s">
        <v>188</v>
      </c>
      <c r="D19" s="14" t="s">
        <v>190</v>
      </c>
      <c r="E19" s="57">
        <v>0</v>
      </c>
      <c r="F19" s="57" t="s">
        <v>326</v>
      </c>
      <c r="G19" s="58">
        <f>F19-E19</f>
        <v>2.5</v>
      </c>
      <c r="H19" s="59">
        <v>0</v>
      </c>
    </row>
    <row r="20" spans="1:8" ht="108" customHeight="1">
      <c r="A20" s="10" t="s">
        <v>88</v>
      </c>
      <c r="B20" s="10" t="s">
        <v>196</v>
      </c>
      <c r="C20" s="26" t="s">
        <v>192</v>
      </c>
      <c r="D20" s="14" t="s">
        <v>198</v>
      </c>
      <c r="E20" s="11">
        <v>12</v>
      </c>
      <c r="F20" s="38">
        <v>19.7</v>
      </c>
      <c r="G20" s="58">
        <f t="shared" si="0"/>
        <v>7.699999999999999</v>
      </c>
      <c r="H20" s="59">
        <f t="shared" si="1"/>
        <v>164.16666666666666</v>
      </c>
    </row>
    <row r="21" spans="1:8" ht="86.25" customHeight="1">
      <c r="A21" s="10" t="s">
        <v>89</v>
      </c>
      <c r="B21" s="10" t="s">
        <v>196</v>
      </c>
      <c r="C21" s="26" t="s">
        <v>199</v>
      </c>
      <c r="D21" s="14" t="s">
        <v>200</v>
      </c>
      <c r="E21" s="11">
        <v>42</v>
      </c>
      <c r="F21" s="38">
        <v>21.5</v>
      </c>
      <c r="G21" s="58">
        <f t="shared" si="0"/>
        <v>-20.5</v>
      </c>
      <c r="H21" s="59">
        <f t="shared" si="1"/>
        <v>51.19047619047619</v>
      </c>
    </row>
    <row r="22" spans="1:8" ht="84.75" customHeight="1">
      <c r="A22" s="10" t="s">
        <v>90</v>
      </c>
      <c r="B22" s="10" t="s">
        <v>196</v>
      </c>
      <c r="C22" s="26" t="s">
        <v>201</v>
      </c>
      <c r="D22" s="14" t="s">
        <v>202</v>
      </c>
      <c r="E22" s="11">
        <v>18</v>
      </c>
      <c r="F22" s="38">
        <v>75</v>
      </c>
      <c r="G22" s="58">
        <f t="shared" si="0"/>
        <v>57</v>
      </c>
      <c r="H22" s="59">
        <f t="shared" si="1"/>
        <v>416.6666666666667</v>
      </c>
    </row>
    <row r="23" spans="1:8" ht="96">
      <c r="A23" s="10" t="s">
        <v>91</v>
      </c>
      <c r="B23" s="10" t="s">
        <v>196</v>
      </c>
      <c r="C23" s="26" t="s">
        <v>327</v>
      </c>
      <c r="D23" s="14" t="s">
        <v>381</v>
      </c>
      <c r="E23" s="11">
        <v>0</v>
      </c>
      <c r="F23" s="38">
        <v>35</v>
      </c>
      <c r="G23" s="58">
        <f t="shared" si="0"/>
        <v>35</v>
      </c>
      <c r="H23" s="59">
        <v>0</v>
      </c>
    </row>
    <row r="24" spans="1:8" ht="122.25" customHeight="1">
      <c r="A24" s="10" t="s">
        <v>92</v>
      </c>
      <c r="B24" s="10" t="s">
        <v>196</v>
      </c>
      <c r="C24" s="26" t="s">
        <v>203</v>
      </c>
      <c r="D24" s="14" t="s">
        <v>204</v>
      </c>
      <c r="E24" s="11">
        <v>3.5</v>
      </c>
      <c r="F24" s="38">
        <v>16.8</v>
      </c>
      <c r="G24" s="58">
        <f t="shared" si="0"/>
        <v>13.3</v>
      </c>
      <c r="H24" s="59">
        <f t="shared" si="1"/>
        <v>480</v>
      </c>
    </row>
    <row r="25" spans="1:8" ht="94.5" customHeight="1">
      <c r="A25" s="10" t="s">
        <v>93</v>
      </c>
      <c r="B25" s="10" t="s">
        <v>196</v>
      </c>
      <c r="C25" s="26" t="s">
        <v>205</v>
      </c>
      <c r="D25" s="14" t="s">
        <v>206</v>
      </c>
      <c r="E25" s="11">
        <v>0.5</v>
      </c>
      <c r="F25" s="38">
        <v>4.6</v>
      </c>
      <c r="G25" s="58">
        <f t="shared" si="0"/>
        <v>4.1</v>
      </c>
      <c r="H25" s="59">
        <f t="shared" si="1"/>
        <v>919.9999999999999</v>
      </c>
    </row>
    <row r="26" spans="1:8" ht="84.75" customHeight="1">
      <c r="A26" s="10" t="s">
        <v>94</v>
      </c>
      <c r="B26" s="10" t="s">
        <v>196</v>
      </c>
      <c r="C26" s="26" t="s">
        <v>207</v>
      </c>
      <c r="D26" s="14" t="s">
        <v>208</v>
      </c>
      <c r="E26" s="11">
        <v>69</v>
      </c>
      <c r="F26" s="38">
        <v>18.3</v>
      </c>
      <c r="G26" s="58">
        <f t="shared" si="0"/>
        <v>-50.7</v>
      </c>
      <c r="H26" s="59">
        <f t="shared" si="1"/>
        <v>26.521739130434785</v>
      </c>
    </row>
    <row r="27" spans="1:8" ht="101.25" customHeight="1">
      <c r="A27" s="10" t="s">
        <v>95</v>
      </c>
      <c r="B27" s="10" t="s">
        <v>196</v>
      </c>
      <c r="C27" s="26" t="s">
        <v>209</v>
      </c>
      <c r="D27" s="14" t="s">
        <v>210</v>
      </c>
      <c r="E27" s="11">
        <v>5</v>
      </c>
      <c r="F27" s="38">
        <v>103.4</v>
      </c>
      <c r="G27" s="58">
        <f t="shared" si="0"/>
        <v>98.4</v>
      </c>
      <c r="H27" s="59">
        <f t="shared" si="1"/>
        <v>2068</v>
      </c>
    </row>
    <row r="28" spans="1:8" ht="12.75">
      <c r="A28" s="10" t="s">
        <v>96</v>
      </c>
      <c r="B28" s="91" t="s">
        <v>212</v>
      </c>
      <c r="C28" s="92"/>
      <c r="D28" s="93"/>
      <c r="E28" s="15">
        <f>SUM(E19:E27)</f>
        <v>150</v>
      </c>
      <c r="F28" s="15">
        <v>296.8</v>
      </c>
      <c r="G28" s="60">
        <f t="shared" si="0"/>
        <v>146.8</v>
      </c>
      <c r="H28" s="61">
        <f t="shared" si="1"/>
        <v>197.86666666666667</v>
      </c>
    </row>
    <row r="29" spans="1:8" ht="12.75" customHeight="1">
      <c r="A29" s="10" t="s">
        <v>97</v>
      </c>
      <c r="B29" s="108" t="s">
        <v>328</v>
      </c>
      <c r="C29" s="109"/>
      <c r="D29" s="109"/>
      <c r="E29" s="109"/>
      <c r="F29" s="109"/>
      <c r="G29" s="109"/>
      <c r="H29" s="110"/>
    </row>
    <row r="30" spans="1:8" ht="84" customHeight="1">
      <c r="A30" s="10" t="s">
        <v>98</v>
      </c>
      <c r="B30" s="18" t="s">
        <v>8</v>
      </c>
      <c r="C30" s="26" t="s">
        <v>188</v>
      </c>
      <c r="D30" s="14" t="s">
        <v>190</v>
      </c>
      <c r="E30" s="19">
        <v>13</v>
      </c>
      <c r="F30" s="41">
        <v>10.8</v>
      </c>
      <c r="G30" s="58">
        <f t="shared" si="0"/>
        <v>-2.1999999999999993</v>
      </c>
      <c r="H30" s="59">
        <f t="shared" si="1"/>
        <v>83.07692307692308</v>
      </c>
    </row>
    <row r="31" spans="1:8" ht="84.75" customHeight="1">
      <c r="A31" s="10" t="s">
        <v>99</v>
      </c>
      <c r="B31" s="18" t="s">
        <v>8</v>
      </c>
      <c r="C31" s="26" t="s">
        <v>192</v>
      </c>
      <c r="D31" s="14" t="s">
        <v>193</v>
      </c>
      <c r="E31" s="19">
        <v>6.5</v>
      </c>
      <c r="F31" s="41">
        <v>0</v>
      </c>
      <c r="G31" s="58">
        <f t="shared" si="0"/>
        <v>-6.5</v>
      </c>
      <c r="H31" s="59">
        <f t="shared" si="1"/>
        <v>0</v>
      </c>
    </row>
    <row r="32" spans="1:8" ht="96" customHeight="1">
      <c r="A32" s="10" t="s">
        <v>100</v>
      </c>
      <c r="B32" s="18" t="s">
        <v>8</v>
      </c>
      <c r="C32" s="26" t="s">
        <v>209</v>
      </c>
      <c r="D32" s="14" t="s">
        <v>221</v>
      </c>
      <c r="E32" s="19">
        <v>1.3</v>
      </c>
      <c r="F32" s="41">
        <v>7.7</v>
      </c>
      <c r="G32" s="58">
        <f t="shared" si="0"/>
        <v>6.4</v>
      </c>
      <c r="H32" s="59">
        <f t="shared" si="1"/>
        <v>592.3076923076924</v>
      </c>
    </row>
    <row r="33" spans="1:8" ht="71.25" customHeight="1">
      <c r="A33" s="10" t="s">
        <v>101</v>
      </c>
      <c r="B33" s="18" t="s">
        <v>8</v>
      </c>
      <c r="C33" s="26" t="s">
        <v>189</v>
      </c>
      <c r="D33" s="14" t="s">
        <v>191</v>
      </c>
      <c r="E33" s="19">
        <v>6.5</v>
      </c>
      <c r="F33" s="41">
        <v>0.3</v>
      </c>
      <c r="G33" s="58">
        <f t="shared" si="0"/>
        <v>-6.2</v>
      </c>
      <c r="H33" s="59">
        <f t="shared" si="1"/>
        <v>4.615384615384615</v>
      </c>
    </row>
    <row r="34" spans="1:8" ht="12.75">
      <c r="A34" s="10" t="s">
        <v>102</v>
      </c>
      <c r="B34" s="91" t="s">
        <v>9</v>
      </c>
      <c r="C34" s="92"/>
      <c r="D34" s="93"/>
      <c r="E34" s="15">
        <f>SUM(E30:E33)</f>
        <v>27.3</v>
      </c>
      <c r="F34" s="40">
        <f>SUM(F30:F33)</f>
        <v>18.8</v>
      </c>
      <c r="G34" s="60">
        <f t="shared" si="0"/>
        <v>-8.5</v>
      </c>
      <c r="H34" s="61">
        <f t="shared" si="1"/>
        <v>68.86446886446886</v>
      </c>
    </row>
    <row r="35" spans="1:8" ht="12.75" customHeight="1">
      <c r="A35" s="10" t="s">
        <v>103</v>
      </c>
      <c r="B35" s="104" t="s">
        <v>69</v>
      </c>
      <c r="C35" s="105"/>
      <c r="D35" s="105"/>
      <c r="E35" s="105"/>
      <c r="F35" s="105"/>
      <c r="G35" s="105"/>
      <c r="H35" s="106"/>
    </row>
    <row r="36" spans="1:8" ht="99" customHeight="1">
      <c r="A36" s="10" t="s">
        <v>104</v>
      </c>
      <c r="B36" s="18" t="s">
        <v>46</v>
      </c>
      <c r="C36" s="17" t="s">
        <v>220</v>
      </c>
      <c r="D36" s="13" t="s">
        <v>219</v>
      </c>
      <c r="E36" s="20">
        <v>1.5</v>
      </c>
      <c r="F36" s="42">
        <v>80</v>
      </c>
      <c r="G36" s="58">
        <f t="shared" si="0"/>
        <v>78.5</v>
      </c>
      <c r="H36" s="59">
        <f t="shared" si="1"/>
        <v>5333.333333333334</v>
      </c>
    </row>
    <row r="37" spans="1:8" ht="12.75">
      <c r="A37" s="10" t="s">
        <v>105</v>
      </c>
      <c r="B37" s="91" t="s">
        <v>45</v>
      </c>
      <c r="C37" s="92"/>
      <c r="D37" s="93"/>
      <c r="E37" s="21">
        <f>SUM(E36)</f>
        <v>1.5</v>
      </c>
      <c r="F37" s="40">
        <f>F36</f>
        <v>80</v>
      </c>
      <c r="G37" s="60">
        <f t="shared" si="0"/>
        <v>78.5</v>
      </c>
      <c r="H37" s="61">
        <f t="shared" si="1"/>
        <v>5333.333333333334</v>
      </c>
    </row>
    <row r="38" spans="1:8" ht="12.75" customHeight="1">
      <c r="A38" s="10" t="s">
        <v>80</v>
      </c>
      <c r="B38" s="111" t="s">
        <v>215</v>
      </c>
      <c r="C38" s="112"/>
      <c r="D38" s="112"/>
      <c r="E38" s="112"/>
      <c r="F38" s="112"/>
      <c r="G38" s="112"/>
      <c r="H38" s="113"/>
    </row>
    <row r="39" spans="1:8" ht="25.5" customHeight="1">
      <c r="A39" s="10" t="s">
        <v>106</v>
      </c>
      <c r="B39" s="10" t="s">
        <v>24</v>
      </c>
      <c r="C39" s="10" t="s">
        <v>37</v>
      </c>
      <c r="D39" s="16" t="s">
        <v>38</v>
      </c>
      <c r="E39" s="22">
        <v>3</v>
      </c>
      <c r="F39" s="43">
        <v>1.2</v>
      </c>
      <c r="G39" s="58">
        <f t="shared" si="0"/>
        <v>-1.8</v>
      </c>
      <c r="H39" s="59">
        <f t="shared" si="1"/>
        <v>40</v>
      </c>
    </row>
    <row r="40" spans="1:8" ht="24">
      <c r="A40" s="10" t="s">
        <v>107</v>
      </c>
      <c r="B40" s="10" t="s">
        <v>24</v>
      </c>
      <c r="C40" s="10" t="s">
        <v>79</v>
      </c>
      <c r="D40" s="16" t="s">
        <v>169</v>
      </c>
      <c r="E40" s="22">
        <v>28</v>
      </c>
      <c r="F40" s="43">
        <v>94.8</v>
      </c>
      <c r="G40" s="58">
        <f t="shared" si="0"/>
        <v>66.8</v>
      </c>
      <c r="H40" s="59">
        <f t="shared" si="1"/>
        <v>338.57142857142856</v>
      </c>
    </row>
    <row r="41" spans="1:8" ht="12.75">
      <c r="A41" s="10" t="s">
        <v>108</v>
      </c>
      <c r="B41" s="91" t="s">
        <v>213</v>
      </c>
      <c r="C41" s="92"/>
      <c r="D41" s="93"/>
      <c r="E41" s="23">
        <f>SUM(E39:E40)</f>
        <v>31</v>
      </c>
      <c r="F41" s="40">
        <f>SUM(F39:F40)</f>
        <v>96</v>
      </c>
      <c r="G41" s="60">
        <f t="shared" si="0"/>
        <v>65</v>
      </c>
      <c r="H41" s="61">
        <f t="shared" si="1"/>
        <v>309.6774193548387</v>
      </c>
    </row>
    <row r="42" spans="1:8" ht="12.75" customHeight="1">
      <c r="A42" s="10" t="s">
        <v>109</v>
      </c>
      <c r="B42" s="104" t="s">
        <v>70</v>
      </c>
      <c r="C42" s="105"/>
      <c r="D42" s="105"/>
      <c r="E42" s="105"/>
      <c r="F42" s="105"/>
      <c r="G42" s="105"/>
      <c r="H42" s="106"/>
    </row>
    <row r="43" spans="1:8" ht="70.5" customHeight="1">
      <c r="A43" s="10" t="s">
        <v>110</v>
      </c>
      <c r="B43" s="62" t="s">
        <v>43</v>
      </c>
      <c r="C43" s="27" t="s">
        <v>50</v>
      </c>
      <c r="D43" s="13" t="s">
        <v>61</v>
      </c>
      <c r="E43" s="28">
        <v>14559.7</v>
      </c>
      <c r="F43" s="44">
        <v>14920.3</v>
      </c>
      <c r="G43" s="58">
        <f t="shared" si="0"/>
        <v>360.59999999999854</v>
      </c>
      <c r="H43" s="59">
        <f t="shared" si="1"/>
        <v>102.47669938254221</v>
      </c>
    </row>
    <row r="44" spans="1:8" ht="84.75" customHeight="1">
      <c r="A44" s="10" t="s">
        <v>111</v>
      </c>
      <c r="B44" s="62" t="s">
        <v>43</v>
      </c>
      <c r="C44" s="17" t="s">
        <v>51</v>
      </c>
      <c r="D44" s="13" t="s">
        <v>60</v>
      </c>
      <c r="E44" s="28">
        <v>83</v>
      </c>
      <c r="F44" s="44">
        <v>104.9</v>
      </c>
      <c r="G44" s="58">
        <f t="shared" si="0"/>
        <v>21.900000000000006</v>
      </c>
      <c r="H44" s="59">
        <f t="shared" si="1"/>
        <v>126.3855421686747</v>
      </c>
    </row>
    <row r="45" spans="1:8" ht="72" customHeight="1">
      <c r="A45" s="10" t="s">
        <v>112</v>
      </c>
      <c r="B45" s="62" t="s">
        <v>43</v>
      </c>
      <c r="C45" s="17" t="s">
        <v>52</v>
      </c>
      <c r="D45" s="13" t="s">
        <v>62</v>
      </c>
      <c r="E45" s="28">
        <v>19152.4</v>
      </c>
      <c r="F45" s="44">
        <v>19837.9</v>
      </c>
      <c r="G45" s="58">
        <f t="shared" si="0"/>
        <v>685.5</v>
      </c>
      <c r="H45" s="59">
        <f t="shared" si="1"/>
        <v>103.57918589837305</v>
      </c>
    </row>
    <row r="46" spans="1:8" ht="74.25" customHeight="1">
      <c r="A46" s="10" t="s">
        <v>113</v>
      </c>
      <c r="B46" s="62" t="s">
        <v>43</v>
      </c>
      <c r="C46" s="17" t="s">
        <v>53</v>
      </c>
      <c r="D46" s="13" t="s">
        <v>63</v>
      </c>
      <c r="E46" s="28">
        <v>-2085.9</v>
      </c>
      <c r="F46" s="44">
        <v>-2544.3</v>
      </c>
      <c r="G46" s="58">
        <f t="shared" si="0"/>
        <v>-458.4000000000001</v>
      </c>
      <c r="H46" s="59">
        <f t="shared" si="1"/>
        <v>121.97612541349059</v>
      </c>
    </row>
    <row r="47" spans="1:8" ht="12.75">
      <c r="A47" s="10" t="s">
        <v>114</v>
      </c>
      <c r="B47" s="97" t="s">
        <v>44</v>
      </c>
      <c r="C47" s="98"/>
      <c r="D47" s="99"/>
      <c r="E47" s="60">
        <f>SUM(E43:E46)</f>
        <v>31709.200000000004</v>
      </c>
      <c r="F47" s="63">
        <f>SUM(F43:F46)</f>
        <v>32318.8</v>
      </c>
      <c r="G47" s="60">
        <f t="shared" si="0"/>
        <v>609.5999999999949</v>
      </c>
      <c r="H47" s="61">
        <f t="shared" si="1"/>
        <v>101.92247045021632</v>
      </c>
    </row>
    <row r="48" spans="1:8" ht="12.75" customHeight="1">
      <c r="A48" s="10" t="s">
        <v>115</v>
      </c>
      <c r="B48" s="120" t="s">
        <v>71</v>
      </c>
      <c r="C48" s="121"/>
      <c r="D48" s="121"/>
      <c r="E48" s="121"/>
      <c r="F48" s="121"/>
      <c r="G48" s="121"/>
      <c r="H48" s="122"/>
    </row>
    <row r="49" spans="1:8" ht="72.75" customHeight="1">
      <c r="A49" s="10" t="s">
        <v>116</v>
      </c>
      <c r="B49" s="17">
        <v>182</v>
      </c>
      <c r="C49" s="64" t="s">
        <v>27</v>
      </c>
      <c r="D49" s="65" t="s">
        <v>28</v>
      </c>
      <c r="E49" s="28">
        <v>197873</v>
      </c>
      <c r="F49" s="45">
        <v>187963.8</v>
      </c>
      <c r="G49" s="58">
        <f t="shared" si="0"/>
        <v>-9909.200000000012</v>
      </c>
      <c r="H49" s="59">
        <f t="shared" si="1"/>
        <v>94.9921414240447</v>
      </c>
    </row>
    <row r="50" spans="1:8" ht="108" customHeight="1">
      <c r="A50" s="10" t="s">
        <v>117</v>
      </c>
      <c r="B50" s="66">
        <v>182</v>
      </c>
      <c r="C50" s="67" t="s">
        <v>29</v>
      </c>
      <c r="D50" s="68" t="s">
        <v>30</v>
      </c>
      <c r="E50" s="28">
        <v>699</v>
      </c>
      <c r="F50" s="45">
        <v>907.1</v>
      </c>
      <c r="G50" s="58">
        <f t="shared" si="0"/>
        <v>208.10000000000002</v>
      </c>
      <c r="H50" s="59">
        <f t="shared" si="1"/>
        <v>129.77110157367667</v>
      </c>
    </row>
    <row r="51" spans="1:8" ht="50.25" customHeight="1">
      <c r="A51" s="10" t="s">
        <v>118</v>
      </c>
      <c r="B51" s="66">
        <v>182</v>
      </c>
      <c r="C51" s="67" t="s">
        <v>31</v>
      </c>
      <c r="D51" s="68" t="s">
        <v>32</v>
      </c>
      <c r="E51" s="28">
        <v>306</v>
      </c>
      <c r="F51" s="45">
        <v>776.3</v>
      </c>
      <c r="G51" s="58">
        <f t="shared" si="0"/>
        <v>470.29999999999995</v>
      </c>
      <c r="H51" s="59">
        <f t="shared" si="1"/>
        <v>253.69281045751632</v>
      </c>
    </row>
    <row r="52" spans="1:8" ht="84">
      <c r="A52" s="10" t="s">
        <v>119</v>
      </c>
      <c r="B52" s="66">
        <v>182</v>
      </c>
      <c r="C52" s="67" t="s">
        <v>33</v>
      </c>
      <c r="D52" s="68" t="s">
        <v>34</v>
      </c>
      <c r="E52" s="28">
        <v>547</v>
      </c>
      <c r="F52" s="45">
        <v>1366.7</v>
      </c>
      <c r="G52" s="58">
        <f t="shared" si="0"/>
        <v>819.7</v>
      </c>
      <c r="H52" s="59">
        <f t="shared" si="1"/>
        <v>249.85374771480804</v>
      </c>
    </row>
    <row r="53" spans="1:8" ht="36.75" customHeight="1">
      <c r="A53" s="10" t="s">
        <v>120</v>
      </c>
      <c r="B53" s="66">
        <v>182</v>
      </c>
      <c r="C53" s="67" t="s">
        <v>73</v>
      </c>
      <c r="D53" s="68" t="s">
        <v>64</v>
      </c>
      <c r="E53" s="28">
        <v>2394</v>
      </c>
      <c r="F53" s="44">
        <v>2790.4</v>
      </c>
      <c r="G53" s="58">
        <f t="shared" si="0"/>
        <v>396.4000000000001</v>
      </c>
      <c r="H53" s="59">
        <f t="shared" si="1"/>
        <v>116.55806182121972</v>
      </c>
    </row>
    <row r="54" spans="1:8" ht="49.5" customHeight="1">
      <c r="A54" s="10" t="s">
        <v>121</v>
      </c>
      <c r="B54" s="66">
        <v>182</v>
      </c>
      <c r="C54" s="67" t="s">
        <v>329</v>
      </c>
      <c r="D54" s="68" t="s">
        <v>330</v>
      </c>
      <c r="E54" s="28">
        <v>0</v>
      </c>
      <c r="F54" s="44">
        <v>0.1</v>
      </c>
      <c r="G54" s="58">
        <f t="shared" si="0"/>
        <v>0.1</v>
      </c>
      <c r="H54" s="59">
        <v>0</v>
      </c>
    </row>
    <row r="55" spans="1:8" ht="60">
      <c r="A55" s="10" t="s">
        <v>122</v>
      </c>
      <c r="B55" s="66">
        <v>182</v>
      </c>
      <c r="C55" s="67" t="s">
        <v>74</v>
      </c>
      <c r="D55" s="68" t="s">
        <v>75</v>
      </c>
      <c r="E55" s="28">
        <v>4352.6</v>
      </c>
      <c r="F55" s="44">
        <v>6964.2</v>
      </c>
      <c r="G55" s="58">
        <f t="shared" si="0"/>
        <v>2611.5999999999995</v>
      </c>
      <c r="H55" s="59">
        <f t="shared" si="1"/>
        <v>160.00091899094792</v>
      </c>
    </row>
    <row r="56" spans="1:8" ht="62.25" customHeight="1">
      <c r="A56" s="10" t="s">
        <v>123</v>
      </c>
      <c r="B56" s="66">
        <v>182</v>
      </c>
      <c r="C56" s="67" t="s">
        <v>333</v>
      </c>
      <c r="D56" s="68" t="s">
        <v>331</v>
      </c>
      <c r="E56" s="28">
        <v>0</v>
      </c>
      <c r="F56" s="44">
        <v>-11.5</v>
      </c>
      <c r="G56" s="58">
        <f t="shared" si="0"/>
        <v>-11.5</v>
      </c>
      <c r="H56" s="59">
        <v>0</v>
      </c>
    </row>
    <row r="57" spans="1:8" ht="36">
      <c r="A57" s="10" t="s">
        <v>124</v>
      </c>
      <c r="B57" s="66">
        <v>182</v>
      </c>
      <c r="C57" s="67" t="s">
        <v>334</v>
      </c>
      <c r="D57" s="68" t="s">
        <v>332</v>
      </c>
      <c r="E57" s="28">
        <v>0</v>
      </c>
      <c r="F57" s="44">
        <v>1.4</v>
      </c>
      <c r="G57" s="58">
        <f t="shared" si="0"/>
        <v>1.4</v>
      </c>
      <c r="H57" s="59">
        <v>0</v>
      </c>
    </row>
    <row r="58" spans="1:8" ht="24">
      <c r="A58" s="10" t="s">
        <v>125</v>
      </c>
      <c r="B58" s="66">
        <v>182</v>
      </c>
      <c r="C58" s="67" t="s">
        <v>10</v>
      </c>
      <c r="D58" s="68" t="s">
        <v>0</v>
      </c>
      <c r="E58" s="28">
        <v>1601</v>
      </c>
      <c r="F58" s="44">
        <v>1052</v>
      </c>
      <c r="G58" s="58">
        <f t="shared" si="0"/>
        <v>-549</v>
      </c>
      <c r="H58" s="59">
        <f t="shared" si="1"/>
        <v>65.70893191755152</v>
      </c>
    </row>
    <row r="59" spans="1:8" ht="12.75">
      <c r="A59" s="10" t="s">
        <v>126</v>
      </c>
      <c r="B59" s="66">
        <v>182</v>
      </c>
      <c r="C59" s="67" t="s">
        <v>11</v>
      </c>
      <c r="D59" s="68" t="s">
        <v>1</v>
      </c>
      <c r="E59" s="28">
        <v>312.7</v>
      </c>
      <c r="F59" s="44">
        <v>273.5</v>
      </c>
      <c r="G59" s="58">
        <f t="shared" si="0"/>
        <v>-39.19999999999999</v>
      </c>
      <c r="H59" s="59">
        <f t="shared" si="1"/>
        <v>87.46402302526384</v>
      </c>
    </row>
    <row r="60" spans="1:8" ht="36">
      <c r="A60" s="10" t="s">
        <v>127</v>
      </c>
      <c r="B60" s="66">
        <v>182</v>
      </c>
      <c r="C60" s="17" t="s">
        <v>55</v>
      </c>
      <c r="D60" s="13" t="s">
        <v>54</v>
      </c>
      <c r="E60" s="28">
        <v>489</v>
      </c>
      <c r="F60" s="44">
        <v>2533.9</v>
      </c>
      <c r="G60" s="58">
        <f t="shared" si="0"/>
        <v>2044.9</v>
      </c>
      <c r="H60" s="59">
        <f t="shared" si="1"/>
        <v>518.1799591002045</v>
      </c>
    </row>
    <row r="61" spans="1:8" ht="51" customHeight="1">
      <c r="A61" s="10" t="s">
        <v>128</v>
      </c>
      <c r="B61" s="66">
        <v>182</v>
      </c>
      <c r="C61" s="67" t="s">
        <v>12</v>
      </c>
      <c r="D61" s="68" t="s">
        <v>2</v>
      </c>
      <c r="E61" s="28">
        <v>3556</v>
      </c>
      <c r="F61" s="44">
        <v>1584.8</v>
      </c>
      <c r="G61" s="58">
        <f t="shared" si="0"/>
        <v>-1971.2</v>
      </c>
      <c r="H61" s="59">
        <f t="shared" si="1"/>
        <v>44.56692913385827</v>
      </c>
    </row>
    <row r="62" spans="1:8" ht="37.5" customHeight="1">
      <c r="A62" s="10" t="s">
        <v>129</v>
      </c>
      <c r="B62" s="66">
        <v>182</v>
      </c>
      <c r="C62" s="67" t="s">
        <v>65</v>
      </c>
      <c r="D62" s="68" t="s">
        <v>66</v>
      </c>
      <c r="E62" s="28">
        <v>4951</v>
      </c>
      <c r="F62" s="44">
        <v>2714.7</v>
      </c>
      <c r="G62" s="58">
        <f t="shared" si="0"/>
        <v>-2236.3</v>
      </c>
      <c r="H62" s="59">
        <f t="shared" si="1"/>
        <v>54.831347202585334</v>
      </c>
    </row>
    <row r="63" spans="1:8" ht="38.25" customHeight="1">
      <c r="A63" s="10" t="s">
        <v>130</v>
      </c>
      <c r="B63" s="66">
        <v>182</v>
      </c>
      <c r="C63" s="67" t="s">
        <v>67</v>
      </c>
      <c r="D63" s="68" t="s">
        <v>68</v>
      </c>
      <c r="E63" s="28">
        <v>2931</v>
      </c>
      <c r="F63" s="44">
        <v>3385.8</v>
      </c>
      <c r="G63" s="58">
        <f t="shared" si="0"/>
        <v>454.8000000000002</v>
      </c>
      <c r="H63" s="59">
        <f t="shared" si="1"/>
        <v>115.51688843398158</v>
      </c>
    </row>
    <row r="64" spans="1:8" ht="49.5" customHeight="1">
      <c r="A64" s="10" t="s">
        <v>131</v>
      </c>
      <c r="B64" s="17">
        <v>182</v>
      </c>
      <c r="C64" s="64" t="s">
        <v>35</v>
      </c>
      <c r="D64" s="65" t="s">
        <v>13</v>
      </c>
      <c r="E64" s="28">
        <v>1646</v>
      </c>
      <c r="F64" s="44">
        <v>1827.7</v>
      </c>
      <c r="G64" s="58">
        <f t="shared" si="0"/>
        <v>181.70000000000005</v>
      </c>
      <c r="H64" s="59">
        <f t="shared" si="1"/>
        <v>111.03888213851762</v>
      </c>
    </row>
    <row r="65" spans="1:8" ht="72">
      <c r="A65" s="10" t="s">
        <v>132</v>
      </c>
      <c r="B65" s="17">
        <v>182</v>
      </c>
      <c r="C65" s="17" t="s">
        <v>338</v>
      </c>
      <c r="D65" s="13" t="s">
        <v>339</v>
      </c>
      <c r="E65" s="28">
        <v>0</v>
      </c>
      <c r="F65" s="44">
        <v>-2.3</v>
      </c>
      <c r="G65" s="58">
        <f t="shared" si="0"/>
        <v>-2.3</v>
      </c>
      <c r="H65" s="59">
        <v>0</v>
      </c>
    </row>
    <row r="66" spans="1:8" ht="12.75">
      <c r="A66" s="10" t="s">
        <v>133</v>
      </c>
      <c r="B66" s="97" t="s">
        <v>14</v>
      </c>
      <c r="C66" s="98"/>
      <c r="D66" s="99"/>
      <c r="E66" s="60">
        <f>SUM(E49:E65)</f>
        <v>221658.30000000002</v>
      </c>
      <c r="F66" s="63">
        <f>SUM(F49:F65)</f>
        <v>214128.6</v>
      </c>
      <c r="G66" s="60">
        <f t="shared" si="0"/>
        <v>-7529.700000000012</v>
      </c>
      <c r="H66" s="61">
        <f t="shared" si="1"/>
        <v>96.60301464010145</v>
      </c>
    </row>
    <row r="67" spans="1:8" ht="12.75">
      <c r="A67" s="10" t="s">
        <v>134</v>
      </c>
      <c r="B67" s="123" t="s">
        <v>336</v>
      </c>
      <c r="C67" s="124"/>
      <c r="D67" s="124"/>
      <c r="E67" s="124"/>
      <c r="F67" s="124"/>
      <c r="G67" s="124"/>
      <c r="H67" s="125"/>
    </row>
    <row r="68" spans="1:8" ht="132.75" customHeight="1">
      <c r="A68" s="10" t="s">
        <v>135</v>
      </c>
      <c r="B68" s="87" t="s">
        <v>337</v>
      </c>
      <c r="C68" s="87" t="s">
        <v>195</v>
      </c>
      <c r="D68" s="86" t="s">
        <v>197</v>
      </c>
      <c r="E68" s="58">
        <v>0</v>
      </c>
      <c r="F68" s="53">
        <v>13.8</v>
      </c>
      <c r="G68" s="58">
        <f t="shared" si="0"/>
        <v>13.8</v>
      </c>
      <c r="H68" s="59">
        <v>0</v>
      </c>
    </row>
    <row r="69" spans="1:9" ht="12.75">
      <c r="A69" s="10" t="s">
        <v>136</v>
      </c>
      <c r="B69" s="97" t="s">
        <v>335</v>
      </c>
      <c r="C69" s="98"/>
      <c r="D69" s="99"/>
      <c r="E69" s="60">
        <f>SUM(E68)</f>
        <v>0</v>
      </c>
      <c r="F69" s="84">
        <f>SUM(F68)</f>
        <v>13.8</v>
      </c>
      <c r="G69" s="60">
        <f t="shared" si="0"/>
        <v>13.8</v>
      </c>
      <c r="H69" s="61">
        <v>0</v>
      </c>
      <c r="I69" s="85"/>
    </row>
    <row r="70" spans="1:8" ht="12.75">
      <c r="A70" s="10" t="s">
        <v>137</v>
      </c>
      <c r="B70" s="123" t="s">
        <v>15</v>
      </c>
      <c r="C70" s="124"/>
      <c r="D70" s="124"/>
      <c r="E70" s="124"/>
      <c r="F70" s="124"/>
      <c r="G70" s="124"/>
      <c r="H70" s="125"/>
    </row>
    <row r="71" spans="1:8" ht="96">
      <c r="A71" s="10" t="s">
        <v>288</v>
      </c>
      <c r="B71" s="17">
        <v>901</v>
      </c>
      <c r="C71" s="17" t="s">
        <v>56</v>
      </c>
      <c r="D71" s="13" t="s">
        <v>81</v>
      </c>
      <c r="E71" s="28">
        <v>6413</v>
      </c>
      <c r="F71" s="44">
        <v>4494.4</v>
      </c>
      <c r="G71" s="58">
        <f t="shared" si="0"/>
        <v>-1918.6000000000004</v>
      </c>
      <c r="H71" s="59">
        <f t="shared" si="1"/>
        <v>70.08264462809916</v>
      </c>
    </row>
    <row r="72" spans="1:8" ht="84.75" customHeight="1">
      <c r="A72" s="10" t="s">
        <v>138</v>
      </c>
      <c r="B72" s="66">
        <v>901</v>
      </c>
      <c r="C72" s="17" t="s">
        <v>57</v>
      </c>
      <c r="D72" s="13" t="s">
        <v>82</v>
      </c>
      <c r="E72" s="28">
        <v>4728.3</v>
      </c>
      <c r="F72" s="44">
        <v>4720.1</v>
      </c>
      <c r="G72" s="58">
        <f t="shared" si="0"/>
        <v>-8.199999999999818</v>
      </c>
      <c r="H72" s="59">
        <f t="shared" si="1"/>
        <v>99.82657614787556</v>
      </c>
    </row>
    <row r="73" spans="1:8" ht="51.75" customHeight="1">
      <c r="A73" s="10" t="s">
        <v>139</v>
      </c>
      <c r="B73" s="66">
        <v>901</v>
      </c>
      <c r="C73" s="17" t="s">
        <v>226</v>
      </c>
      <c r="D73" s="13" t="s">
        <v>227</v>
      </c>
      <c r="E73" s="28">
        <v>247.9</v>
      </c>
      <c r="F73" s="44">
        <v>0</v>
      </c>
      <c r="G73" s="58">
        <f t="shared" si="0"/>
        <v>-247.9</v>
      </c>
      <c r="H73" s="59">
        <f t="shared" si="1"/>
        <v>0</v>
      </c>
    </row>
    <row r="74" spans="1:8" ht="76.5" customHeight="1">
      <c r="A74" s="10" t="s">
        <v>140</v>
      </c>
      <c r="B74" s="66">
        <v>901</v>
      </c>
      <c r="C74" s="17" t="s">
        <v>178</v>
      </c>
      <c r="D74" s="13" t="s">
        <v>170</v>
      </c>
      <c r="E74" s="28">
        <v>2924.7</v>
      </c>
      <c r="F74" s="44">
        <v>2605</v>
      </c>
      <c r="G74" s="58">
        <f t="shared" si="0"/>
        <v>-319.6999999999998</v>
      </c>
      <c r="H74" s="59">
        <f t="shared" si="1"/>
        <v>89.06896433822273</v>
      </c>
    </row>
    <row r="75" spans="1:8" ht="99" customHeight="1">
      <c r="A75" s="10" t="s">
        <v>141</v>
      </c>
      <c r="B75" s="66">
        <v>901</v>
      </c>
      <c r="C75" s="66" t="s">
        <v>340</v>
      </c>
      <c r="D75" s="13" t="s">
        <v>379</v>
      </c>
      <c r="E75" s="28">
        <v>0</v>
      </c>
      <c r="F75" s="44">
        <v>93.3</v>
      </c>
      <c r="G75" s="58">
        <f t="shared" si="0"/>
        <v>93.3</v>
      </c>
      <c r="H75" s="59">
        <v>0</v>
      </c>
    </row>
    <row r="76" spans="1:8" ht="38.25" customHeight="1">
      <c r="A76" s="10" t="s">
        <v>142</v>
      </c>
      <c r="B76" s="50">
        <v>901</v>
      </c>
      <c r="C76" s="66" t="s">
        <v>214</v>
      </c>
      <c r="D76" s="13" t="s">
        <v>341</v>
      </c>
      <c r="E76" s="28">
        <v>121</v>
      </c>
      <c r="F76" s="44">
        <v>133.7</v>
      </c>
      <c r="G76" s="58">
        <f t="shared" si="0"/>
        <v>12.699999999999989</v>
      </c>
      <c r="H76" s="59">
        <f t="shared" si="1"/>
        <v>110.49586776859503</v>
      </c>
    </row>
    <row r="77" spans="1:8" ht="99" customHeight="1">
      <c r="A77" s="10" t="s">
        <v>143</v>
      </c>
      <c r="B77" s="50" t="s">
        <v>216</v>
      </c>
      <c r="C77" s="66" t="s">
        <v>217</v>
      </c>
      <c r="D77" s="13" t="s">
        <v>218</v>
      </c>
      <c r="E77" s="28">
        <v>23000</v>
      </c>
      <c r="F77" s="44">
        <v>0</v>
      </c>
      <c r="G77" s="58">
        <f t="shared" si="0"/>
        <v>-23000</v>
      </c>
      <c r="H77" s="59">
        <f t="shared" si="1"/>
        <v>0</v>
      </c>
    </row>
    <row r="78" spans="1:8" ht="98.25" customHeight="1">
      <c r="A78" s="10" t="s">
        <v>144</v>
      </c>
      <c r="B78" s="89" t="s">
        <v>216</v>
      </c>
      <c r="C78" s="66" t="s">
        <v>342</v>
      </c>
      <c r="D78" s="68" t="s">
        <v>380</v>
      </c>
      <c r="E78" s="28">
        <v>0</v>
      </c>
      <c r="F78" s="44">
        <v>60.9</v>
      </c>
      <c r="G78" s="58">
        <f t="shared" si="0"/>
        <v>60.9</v>
      </c>
      <c r="H78" s="59">
        <v>0</v>
      </c>
    </row>
    <row r="79" spans="1:8" ht="48">
      <c r="A79" s="10" t="s">
        <v>145</v>
      </c>
      <c r="B79" s="66">
        <v>901</v>
      </c>
      <c r="C79" s="67" t="s">
        <v>7</v>
      </c>
      <c r="D79" s="68" t="s">
        <v>3</v>
      </c>
      <c r="E79" s="28">
        <v>400</v>
      </c>
      <c r="F79" s="44">
        <v>566</v>
      </c>
      <c r="G79" s="58">
        <f t="shared" si="0"/>
        <v>166</v>
      </c>
      <c r="H79" s="59">
        <f t="shared" si="1"/>
        <v>141.5</v>
      </c>
    </row>
    <row r="80" spans="1:8" ht="72" customHeight="1">
      <c r="A80" s="10" t="s">
        <v>146</v>
      </c>
      <c r="B80" s="66">
        <v>901</v>
      </c>
      <c r="C80" s="67" t="s">
        <v>343</v>
      </c>
      <c r="D80" s="68" t="s">
        <v>350</v>
      </c>
      <c r="E80" s="28">
        <v>0</v>
      </c>
      <c r="F80" s="44">
        <v>30.2</v>
      </c>
      <c r="G80" s="58">
        <f t="shared" si="0"/>
        <v>30.2</v>
      </c>
      <c r="H80" s="59">
        <v>0</v>
      </c>
    </row>
    <row r="81" spans="1:8" ht="73.5" customHeight="1">
      <c r="A81" s="10" t="s">
        <v>147</v>
      </c>
      <c r="B81" s="66">
        <v>901</v>
      </c>
      <c r="C81" s="67" t="s">
        <v>344</v>
      </c>
      <c r="D81" s="68" t="s">
        <v>351</v>
      </c>
      <c r="E81" s="28">
        <v>0</v>
      </c>
      <c r="F81" s="44">
        <v>45.5</v>
      </c>
      <c r="G81" s="58">
        <f t="shared" si="0"/>
        <v>45.5</v>
      </c>
      <c r="H81" s="59">
        <v>0</v>
      </c>
    </row>
    <row r="82" spans="1:8" ht="72.75" customHeight="1">
      <c r="A82" s="10" t="s">
        <v>148</v>
      </c>
      <c r="B82" s="66">
        <v>901</v>
      </c>
      <c r="C82" s="67" t="s">
        <v>345</v>
      </c>
      <c r="D82" s="68" t="s">
        <v>352</v>
      </c>
      <c r="E82" s="28">
        <v>0</v>
      </c>
      <c r="F82" s="44">
        <v>0.3</v>
      </c>
      <c r="G82" s="58">
        <f t="shared" si="0"/>
        <v>0.3</v>
      </c>
      <c r="H82" s="59">
        <v>0</v>
      </c>
    </row>
    <row r="83" spans="1:8" ht="85.5" customHeight="1">
      <c r="A83" s="10" t="s">
        <v>149</v>
      </c>
      <c r="B83" s="66">
        <v>901</v>
      </c>
      <c r="C83" s="69" t="s">
        <v>346</v>
      </c>
      <c r="D83" s="68" t="s">
        <v>353</v>
      </c>
      <c r="E83" s="28">
        <v>0</v>
      </c>
      <c r="F83" s="44">
        <v>87.1</v>
      </c>
      <c r="G83" s="58">
        <f t="shared" si="0"/>
        <v>87.1</v>
      </c>
      <c r="H83" s="59">
        <v>0</v>
      </c>
    </row>
    <row r="84" spans="1:8" ht="72.75" customHeight="1">
      <c r="A84" s="10" t="s">
        <v>150</v>
      </c>
      <c r="B84" s="66">
        <v>901</v>
      </c>
      <c r="C84" s="69" t="s">
        <v>177</v>
      </c>
      <c r="D84" s="65" t="s">
        <v>168</v>
      </c>
      <c r="E84" s="28">
        <v>239.6</v>
      </c>
      <c r="F84" s="70">
        <v>31.2</v>
      </c>
      <c r="G84" s="58">
        <f t="shared" si="0"/>
        <v>-208.4</v>
      </c>
      <c r="H84" s="59">
        <f t="shared" si="1"/>
        <v>13.02170283806344</v>
      </c>
    </row>
    <row r="85" spans="1:8" ht="61.5" customHeight="1">
      <c r="A85" s="10" t="s">
        <v>151</v>
      </c>
      <c r="B85" s="66">
        <v>901</v>
      </c>
      <c r="C85" s="69" t="s">
        <v>224</v>
      </c>
      <c r="D85" s="65" t="s">
        <v>225</v>
      </c>
      <c r="E85" s="28">
        <v>36</v>
      </c>
      <c r="F85" s="70">
        <v>114.7</v>
      </c>
      <c r="G85" s="58">
        <f t="shared" si="0"/>
        <v>78.7</v>
      </c>
      <c r="H85" s="59">
        <f t="shared" si="1"/>
        <v>318.61111111111114</v>
      </c>
    </row>
    <row r="86" spans="1:8" ht="132" customHeight="1">
      <c r="A86" s="10" t="s">
        <v>152</v>
      </c>
      <c r="B86" s="66">
        <v>901</v>
      </c>
      <c r="C86" s="69" t="s">
        <v>195</v>
      </c>
      <c r="D86" s="65" t="s">
        <v>197</v>
      </c>
      <c r="E86" s="28">
        <v>529</v>
      </c>
      <c r="F86" s="70">
        <v>-4.7</v>
      </c>
      <c r="G86" s="58">
        <f t="shared" si="0"/>
        <v>-533.7</v>
      </c>
      <c r="H86" s="59">
        <f t="shared" si="1"/>
        <v>-0.888468809073724</v>
      </c>
    </row>
    <row r="87" spans="1:8" ht="24">
      <c r="A87" s="10" t="s">
        <v>153</v>
      </c>
      <c r="B87" s="66">
        <v>901</v>
      </c>
      <c r="C87" s="31" t="s">
        <v>179</v>
      </c>
      <c r="D87" s="29" t="s">
        <v>172</v>
      </c>
      <c r="E87" s="28">
        <v>50.2</v>
      </c>
      <c r="F87" s="44">
        <v>50.2</v>
      </c>
      <c r="G87" s="58">
        <f t="shared" si="0"/>
        <v>0</v>
      </c>
      <c r="H87" s="59">
        <f t="shared" si="1"/>
        <v>100</v>
      </c>
    </row>
    <row r="88" spans="1:8" ht="39" customHeight="1">
      <c r="A88" s="10" t="s">
        <v>154</v>
      </c>
      <c r="B88" s="66">
        <v>901</v>
      </c>
      <c r="C88" s="17" t="s">
        <v>349</v>
      </c>
      <c r="D88" s="29" t="s">
        <v>354</v>
      </c>
      <c r="E88" s="28">
        <v>0</v>
      </c>
      <c r="F88" s="44">
        <v>303.8</v>
      </c>
      <c r="G88" s="58">
        <f t="shared" si="0"/>
        <v>303.8</v>
      </c>
      <c r="H88" s="59">
        <v>0</v>
      </c>
    </row>
    <row r="89" spans="1:8" ht="36.75" customHeight="1">
      <c r="A89" s="10" t="s">
        <v>155</v>
      </c>
      <c r="B89" s="66">
        <v>901</v>
      </c>
      <c r="C89" s="31" t="s">
        <v>252</v>
      </c>
      <c r="D89" s="29" t="s">
        <v>253</v>
      </c>
      <c r="E89" s="28">
        <v>17723.1</v>
      </c>
      <c r="F89" s="44">
        <v>17723.1</v>
      </c>
      <c r="G89" s="58">
        <f t="shared" si="0"/>
        <v>0</v>
      </c>
      <c r="H89" s="59">
        <f t="shared" si="1"/>
        <v>100</v>
      </c>
    </row>
    <row r="90" spans="1:8" ht="75" customHeight="1">
      <c r="A90" s="10" t="s">
        <v>156</v>
      </c>
      <c r="B90" s="66">
        <v>901</v>
      </c>
      <c r="C90" s="31" t="s">
        <v>223</v>
      </c>
      <c r="D90" s="29" t="s">
        <v>222</v>
      </c>
      <c r="E90" s="28">
        <v>1111.1</v>
      </c>
      <c r="F90" s="44">
        <v>1111.1</v>
      </c>
      <c r="G90" s="58">
        <f t="shared" si="0"/>
        <v>0</v>
      </c>
      <c r="H90" s="59">
        <f t="shared" si="1"/>
        <v>100</v>
      </c>
    </row>
    <row r="91" spans="1:8" ht="38.25" customHeight="1">
      <c r="A91" s="10" t="s">
        <v>157</v>
      </c>
      <c r="B91" s="66">
        <v>901</v>
      </c>
      <c r="C91" s="31" t="s">
        <v>312</v>
      </c>
      <c r="D91" s="29" t="s">
        <v>313</v>
      </c>
      <c r="E91" s="28">
        <v>1346.4</v>
      </c>
      <c r="F91" s="44">
        <v>1346.4</v>
      </c>
      <c r="G91" s="58">
        <f t="shared" si="0"/>
        <v>0</v>
      </c>
      <c r="H91" s="59">
        <f t="shared" si="1"/>
        <v>100</v>
      </c>
    </row>
    <row r="92" spans="1:8" ht="36">
      <c r="A92" s="10" t="s">
        <v>158</v>
      </c>
      <c r="B92" s="66">
        <v>901</v>
      </c>
      <c r="C92" s="31" t="s">
        <v>262</v>
      </c>
      <c r="D92" s="29" t="s">
        <v>263</v>
      </c>
      <c r="E92" s="28">
        <v>788.4</v>
      </c>
      <c r="F92" s="44">
        <v>788.4</v>
      </c>
      <c r="G92" s="58">
        <f t="shared" si="0"/>
        <v>0</v>
      </c>
      <c r="H92" s="59">
        <f t="shared" si="1"/>
        <v>100</v>
      </c>
    </row>
    <row r="93" spans="1:8" ht="29.25" customHeight="1">
      <c r="A93" s="10" t="s">
        <v>159</v>
      </c>
      <c r="B93" s="66">
        <v>901</v>
      </c>
      <c r="C93" s="31" t="s">
        <v>183</v>
      </c>
      <c r="D93" s="29" t="s">
        <v>182</v>
      </c>
      <c r="E93" s="28">
        <v>50054.6</v>
      </c>
      <c r="F93" s="44">
        <v>50054.6</v>
      </c>
      <c r="G93" s="58">
        <f t="shared" si="0"/>
        <v>0</v>
      </c>
      <c r="H93" s="59">
        <f t="shared" si="1"/>
        <v>100</v>
      </c>
    </row>
    <row r="94" spans="1:8" ht="48.75" customHeight="1">
      <c r="A94" s="10" t="s">
        <v>160</v>
      </c>
      <c r="B94" s="66">
        <v>901</v>
      </c>
      <c r="C94" s="32" t="s">
        <v>229</v>
      </c>
      <c r="D94" s="33" t="s">
        <v>268</v>
      </c>
      <c r="E94" s="28">
        <v>120.9</v>
      </c>
      <c r="F94" s="44">
        <v>120.9</v>
      </c>
      <c r="G94" s="58">
        <f t="shared" si="0"/>
        <v>0</v>
      </c>
      <c r="H94" s="59">
        <f t="shared" si="1"/>
        <v>100</v>
      </c>
    </row>
    <row r="95" spans="1:8" ht="101.25" customHeight="1">
      <c r="A95" s="10" t="s">
        <v>181</v>
      </c>
      <c r="B95" s="66">
        <v>901</v>
      </c>
      <c r="C95" s="32" t="s">
        <v>229</v>
      </c>
      <c r="D95" s="33" t="s">
        <v>264</v>
      </c>
      <c r="E95" s="28">
        <v>157.9</v>
      </c>
      <c r="F95" s="44">
        <v>41.1</v>
      </c>
      <c r="G95" s="58">
        <f aca="true" t="shared" si="2" ref="G95:G158">F95-E95</f>
        <v>-116.80000000000001</v>
      </c>
      <c r="H95" s="59">
        <f aca="true" t="shared" si="3" ref="H95:H158">F95/E95*100</f>
        <v>26.029132362254593</v>
      </c>
    </row>
    <row r="96" spans="1:8" ht="24">
      <c r="A96" s="10" t="s">
        <v>184</v>
      </c>
      <c r="B96" s="66">
        <v>901</v>
      </c>
      <c r="C96" s="32" t="s">
        <v>229</v>
      </c>
      <c r="D96" s="33" t="s">
        <v>265</v>
      </c>
      <c r="E96" s="28">
        <v>490</v>
      </c>
      <c r="F96" s="44">
        <v>490</v>
      </c>
      <c r="G96" s="58">
        <f t="shared" si="2"/>
        <v>0</v>
      </c>
      <c r="H96" s="59">
        <f t="shared" si="3"/>
        <v>100</v>
      </c>
    </row>
    <row r="97" spans="1:8" ht="24">
      <c r="A97" s="10" t="s">
        <v>185</v>
      </c>
      <c r="B97" s="66">
        <v>901</v>
      </c>
      <c r="C97" s="32" t="s">
        <v>229</v>
      </c>
      <c r="D97" s="33" t="s">
        <v>266</v>
      </c>
      <c r="E97" s="28">
        <v>116.6</v>
      </c>
      <c r="F97" s="44">
        <v>116.6</v>
      </c>
      <c r="G97" s="58">
        <f t="shared" si="2"/>
        <v>0</v>
      </c>
      <c r="H97" s="59">
        <f t="shared" si="3"/>
        <v>100</v>
      </c>
    </row>
    <row r="98" spans="1:8" ht="37.5" customHeight="1">
      <c r="A98" s="10" t="s">
        <v>232</v>
      </c>
      <c r="B98" s="66">
        <v>901</v>
      </c>
      <c r="C98" s="32" t="s">
        <v>229</v>
      </c>
      <c r="D98" s="33" t="s">
        <v>267</v>
      </c>
      <c r="E98" s="28">
        <v>204.5</v>
      </c>
      <c r="F98" s="44">
        <v>204.5</v>
      </c>
      <c r="G98" s="58">
        <f t="shared" si="2"/>
        <v>0</v>
      </c>
      <c r="H98" s="59">
        <f t="shared" si="3"/>
        <v>100</v>
      </c>
    </row>
    <row r="99" spans="1:8" ht="24">
      <c r="A99" s="10" t="s">
        <v>233</v>
      </c>
      <c r="B99" s="66">
        <v>901</v>
      </c>
      <c r="C99" s="32" t="s">
        <v>229</v>
      </c>
      <c r="D99" s="33" t="s">
        <v>283</v>
      </c>
      <c r="E99" s="28">
        <v>582.3</v>
      </c>
      <c r="F99" s="44">
        <v>58.2</v>
      </c>
      <c r="G99" s="58">
        <f t="shared" si="2"/>
        <v>-524.0999999999999</v>
      </c>
      <c r="H99" s="59">
        <f t="shared" si="3"/>
        <v>9.99484801648635</v>
      </c>
    </row>
    <row r="100" spans="1:8" ht="36">
      <c r="A100" s="10" t="s">
        <v>234</v>
      </c>
      <c r="B100" s="66">
        <v>901</v>
      </c>
      <c r="C100" s="32" t="s">
        <v>229</v>
      </c>
      <c r="D100" s="33" t="s">
        <v>308</v>
      </c>
      <c r="E100" s="28">
        <v>339.3</v>
      </c>
      <c r="F100" s="44">
        <v>339.3</v>
      </c>
      <c r="G100" s="58">
        <f t="shared" si="2"/>
        <v>0</v>
      </c>
      <c r="H100" s="59">
        <f t="shared" si="3"/>
        <v>100</v>
      </c>
    </row>
    <row r="101" spans="1:8" ht="37.5" customHeight="1">
      <c r="A101" s="10" t="s">
        <v>235</v>
      </c>
      <c r="B101" s="66">
        <v>901</v>
      </c>
      <c r="C101" s="67" t="s">
        <v>161</v>
      </c>
      <c r="D101" s="68" t="s">
        <v>237</v>
      </c>
      <c r="E101" s="53">
        <v>3150.8</v>
      </c>
      <c r="F101" s="70">
        <v>2396.1</v>
      </c>
      <c r="G101" s="58">
        <f t="shared" si="2"/>
        <v>-754.7000000000003</v>
      </c>
      <c r="H101" s="59">
        <f t="shared" si="3"/>
        <v>76.04735305319284</v>
      </c>
    </row>
    <row r="102" spans="1:8" ht="65.25" customHeight="1">
      <c r="A102" s="10" t="s">
        <v>239</v>
      </c>
      <c r="B102" s="66">
        <v>901</v>
      </c>
      <c r="C102" s="67" t="s">
        <v>162</v>
      </c>
      <c r="D102" s="68" t="s">
        <v>16</v>
      </c>
      <c r="E102" s="53">
        <v>308</v>
      </c>
      <c r="F102" s="70">
        <v>308</v>
      </c>
      <c r="G102" s="58">
        <f t="shared" si="2"/>
        <v>0</v>
      </c>
      <c r="H102" s="59">
        <f t="shared" si="3"/>
        <v>100</v>
      </c>
    </row>
    <row r="103" spans="1:8" ht="60.75" customHeight="1">
      <c r="A103" s="10" t="s">
        <v>254</v>
      </c>
      <c r="B103" s="17">
        <v>901</v>
      </c>
      <c r="C103" s="17" t="s">
        <v>162</v>
      </c>
      <c r="D103" s="13" t="s">
        <v>39</v>
      </c>
      <c r="E103" s="53">
        <v>26650</v>
      </c>
      <c r="F103" s="70">
        <v>26650</v>
      </c>
      <c r="G103" s="58">
        <f t="shared" si="2"/>
        <v>0</v>
      </c>
      <c r="H103" s="59">
        <f t="shared" si="3"/>
        <v>100</v>
      </c>
    </row>
    <row r="104" spans="1:8" ht="74.25" customHeight="1">
      <c r="A104" s="10" t="s">
        <v>255</v>
      </c>
      <c r="B104" s="66">
        <v>901</v>
      </c>
      <c r="C104" s="67" t="s">
        <v>162</v>
      </c>
      <c r="D104" s="68" t="s">
        <v>40</v>
      </c>
      <c r="E104" s="53">
        <v>0.2</v>
      </c>
      <c r="F104" s="70">
        <v>0.2</v>
      </c>
      <c r="G104" s="58">
        <f t="shared" si="2"/>
        <v>0</v>
      </c>
      <c r="H104" s="59">
        <f t="shared" si="3"/>
        <v>100</v>
      </c>
    </row>
    <row r="105" spans="1:8" ht="36.75" customHeight="1">
      <c r="A105" s="10" t="s">
        <v>256</v>
      </c>
      <c r="B105" s="66">
        <v>901</v>
      </c>
      <c r="C105" s="67" t="s">
        <v>162</v>
      </c>
      <c r="D105" s="68" t="s">
        <v>36</v>
      </c>
      <c r="E105" s="53">
        <v>115.2</v>
      </c>
      <c r="F105" s="70">
        <v>115.2</v>
      </c>
      <c r="G105" s="58">
        <f t="shared" si="2"/>
        <v>0</v>
      </c>
      <c r="H105" s="59">
        <f t="shared" si="3"/>
        <v>100</v>
      </c>
    </row>
    <row r="106" spans="1:8" ht="73.5" customHeight="1">
      <c r="A106" s="10" t="s">
        <v>257</v>
      </c>
      <c r="B106" s="66">
        <v>901</v>
      </c>
      <c r="C106" s="67" t="s">
        <v>162</v>
      </c>
      <c r="D106" s="68" t="s">
        <v>58</v>
      </c>
      <c r="E106" s="53">
        <v>1080.5</v>
      </c>
      <c r="F106" s="70">
        <v>1080.5</v>
      </c>
      <c r="G106" s="58">
        <f t="shared" si="2"/>
        <v>0</v>
      </c>
      <c r="H106" s="59">
        <f t="shared" si="3"/>
        <v>100</v>
      </c>
    </row>
    <row r="107" spans="1:8" ht="59.25" customHeight="1">
      <c r="A107" s="10" t="s">
        <v>258</v>
      </c>
      <c r="B107" s="66">
        <v>901</v>
      </c>
      <c r="C107" s="67" t="s">
        <v>162</v>
      </c>
      <c r="D107" s="68" t="s">
        <v>176</v>
      </c>
      <c r="E107" s="53">
        <v>682.9</v>
      </c>
      <c r="F107" s="70">
        <v>682.9</v>
      </c>
      <c r="G107" s="58">
        <f t="shared" si="2"/>
        <v>0</v>
      </c>
      <c r="H107" s="59">
        <f t="shared" si="3"/>
        <v>100</v>
      </c>
    </row>
    <row r="108" spans="1:8" ht="37.5" customHeight="1">
      <c r="A108" s="10" t="s">
        <v>259</v>
      </c>
      <c r="B108" s="66">
        <v>901</v>
      </c>
      <c r="C108" s="67" t="s">
        <v>163</v>
      </c>
      <c r="D108" s="68" t="s">
        <v>175</v>
      </c>
      <c r="E108" s="71">
        <v>916.8</v>
      </c>
      <c r="F108" s="72">
        <v>916.8</v>
      </c>
      <c r="G108" s="58">
        <f t="shared" si="2"/>
        <v>0</v>
      </c>
      <c r="H108" s="59">
        <f t="shared" si="3"/>
        <v>100</v>
      </c>
    </row>
    <row r="109" spans="1:8" ht="50.25" customHeight="1">
      <c r="A109" s="10" t="s">
        <v>272</v>
      </c>
      <c r="B109" s="66">
        <v>901</v>
      </c>
      <c r="C109" s="67" t="s">
        <v>164</v>
      </c>
      <c r="D109" s="68" t="s">
        <v>174</v>
      </c>
      <c r="E109" s="53">
        <v>12.5</v>
      </c>
      <c r="F109" s="70">
        <v>12.5</v>
      </c>
      <c r="G109" s="58">
        <f t="shared" si="2"/>
        <v>0</v>
      </c>
      <c r="H109" s="59">
        <f t="shared" si="3"/>
        <v>100</v>
      </c>
    </row>
    <row r="110" spans="1:8" ht="63.75" customHeight="1">
      <c r="A110" s="10" t="s">
        <v>273</v>
      </c>
      <c r="B110" s="66">
        <v>901</v>
      </c>
      <c r="C110" s="67" t="s">
        <v>165</v>
      </c>
      <c r="D110" s="68" t="s">
        <v>173</v>
      </c>
      <c r="E110" s="53">
        <v>6000</v>
      </c>
      <c r="F110" s="70">
        <v>5532.9</v>
      </c>
      <c r="G110" s="58">
        <f t="shared" si="2"/>
        <v>-467.10000000000036</v>
      </c>
      <c r="H110" s="59">
        <f t="shared" si="3"/>
        <v>92.21499999999999</v>
      </c>
    </row>
    <row r="111" spans="1:8" ht="84">
      <c r="A111" s="10" t="s">
        <v>43</v>
      </c>
      <c r="B111" s="66">
        <v>901</v>
      </c>
      <c r="C111" s="67" t="s">
        <v>248</v>
      </c>
      <c r="D111" s="68" t="s">
        <v>249</v>
      </c>
      <c r="E111" s="53">
        <v>11.8</v>
      </c>
      <c r="F111" s="70">
        <v>11.8</v>
      </c>
      <c r="G111" s="58">
        <f t="shared" si="2"/>
        <v>0</v>
      </c>
      <c r="H111" s="59">
        <f t="shared" si="3"/>
        <v>100</v>
      </c>
    </row>
    <row r="112" spans="1:8" ht="26.25" customHeight="1">
      <c r="A112" s="10" t="s">
        <v>274</v>
      </c>
      <c r="B112" s="66">
        <v>901</v>
      </c>
      <c r="C112" s="67" t="s">
        <v>180</v>
      </c>
      <c r="D112" s="68" t="s">
        <v>228</v>
      </c>
      <c r="E112" s="53">
        <v>242.5</v>
      </c>
      <c r="F112" s="70">
        <v>242.5</v>
      </c>
      <c r="G112" s="58">
        <f t="shared" si="2"/>
        <v>0</v>
      </c>
      <c r="H112" s="59">
        <f t="shared" si="3"/>
        <v>100</v>
      </c>
    </row>
    <row r="113" spans="1:8" ht="60.75" customHeight="1">
      <c r="A113" s="10" t="s">
        <v>275</v>
      </c>
      <c r="B113" s="66">
        <v>901</v>
      </c>
      <c r="C113" s="67" t="s">
        <v>250</v>
      </c>
      <c r="D113" s="68" t="s">
        <v>251</v>
      </c>
      <c r="E113" s="53">
        <v>50000</v>
      </c>
      <c r="F113" s="70">
        <v>50000</v>
      </c>
      <c r="G113" s="58">
        <f t="shared" si="2"/>
        <v>0</v>
      </c>
      <c r="H113" s="59">
        <f t="shared" si="3"/>
        <v>100</v>
      </c>
    </row>
    <row r="114" spans="1:8" ht="60">
      <c r="A114" s="10" t="s">
        <v>276</v>
      </c>
      <c r="B114" s="73">
        <v>901</v>
      </c>
      <c r="C114" s="17" t="s">
        <v>236</v>
      </c>
      <c r="D114" s="68" t="s">
        <v>297</v>
      </c>
      <c r="E114" s="53">
        <v>15766.7</v>
      </c>
      <c r="F114" s="70">
        <v>15766.7</v>
      </c>
      <c r="G114" s="58">
        <f t="shared" si="2"/>
        <v>0</v>
      </c>
      <c r="H114" s="59">
        <f t="shared" si="3"/>
        <v>100</v>
      </c>
    </row>
    <row r="115" spans="1:8" ht="60.75" customHeight="1">
      <c r="A115" s="10" t="s">
        <v>277</v>
      </c>
      <c r="B115" s="73">
        <v>901</v>
      </c>
      <c r="C115" s="17" t="s">
        <v>236</v>
      </c>
      <c r="D115" s="13" t="s">
        <v>284</v>
      </c>
      <c r="E115" s="53">
        <v>4850</v>
      </c>
      <c r="F115" s="70">
        <v>4850</v>
      </c>
      <c r="G115" s="58">
        <f t="shared" si="2"/>
        <v>0</v>
      </c>
      <c r="H115" s="59">
        <f t="shared" si="3"/>
        <v>100</v>
      </c>
    </row>
    <row r="116" spans="1:8" ht="39.75" customHeight="1">
      <c r="A116" s="10" t="s">
        <v>278</v>
      </c>
      <c r="B116" s="73">
        <v>901</v>
      </c>
      <c r="C116" s="17" t="s">
        <v>236</v>
      </c>
      <c r="D116" s="13" t="s">
        <v>309</v>
      </c>
      <c r="E116" s="53">
        <v>96.9</v>
      </c>
      <c r="F116" s="70">
        <v>96.9</v>
      </c>
      <c r="G116" s="58">
        <f t="shared" si="2"/>
        <v>0</v>
      </c>
      <c r="H116" s="59">
        <f t="shared" si="3"/>
        <v>100</v>
      </c>
    </row>
    <row r="117" spans="1:8" ht="42" customHeight="1">
      <c r="A117" s="10" t="s">
        <v>279</v>
      </c>
      <c r="B117" s="17">
        <v>901</v>
      </c>
      <c r="C117" s="17" t="s">
        <v>305</v>
      </c>
      <c r="D117" s="13" t="s">
        <v>306</v>
      </c>
      <c r="E117" s="53">
        <v>74.7</v>
      </c>
      <c r="F117" s="70">
        <v>74.7</v>
      </c>
      <c r="G117" s="58">
        <f t="shared" si="2"/>
        <v>0</v>
      </c>
      <c r="H117" s="59">
        <f t="shared" si="3"/>
        <v>100</v>
      </c>
    </row>
    <row r="118" spans="1:8" ht="49.5" customHeight="1">
      <c r="A118" s="10" t="s">
        <v>280</v>
      </c>
      <c r="B118" s="17">
        <v>901</v>
      </c>
      <c r="C118" s="17" t="s">
        <v>347</v>
      </c>
      <c r="D118" s="13" t="s">
        <v>355</v>
      </c>
      <c r="E118" s="53">
        <v>0</v>
      </c>
      <c r="F118" s="70">
        <v>-332.9</v>
      </c>
      <c r="G118" s="58">
        <f t="shared" si="2"/>
        <v>-332.9</v>
      </c>
      <c r="H118" s="59">
        <v>0</v>
      </c>
    </row>
    <row r="119" spans="1:8" ht="12.75">
      <c r="A119" s="10" t="s">
        <v>289</v>
      </c>
      <c r="B119" s="97" t="s">
        <v>17</v>
      </c>
      <c r="C119" s="98"/>
      <c r="D119" s="99"/>
      <c r="E119" s="60">
        <f>SUM(E71:E118)</f>
        <v>221684.3</v>
      </c>
      <c r="F119" s="60">
        <f>SUM(F71:F118)</f>
        <v>194130.7</v>
      </c>
      <c r="G119" s="60">
        <f t="shared" si="2"/>
        <v>-27553.599999999977</v>
      </c>
      <c r="H119" s="61">
        <f t="shared" si="3"/>
        <v>87.570793240658</v>
      </c>
    </row>
    <row r="120" spans="1:8" ht="12.75">
      <c r="A120" s="10" t="s">
        <v>290</v>
      </c>
      <c r="B120" s="123" t="s">
        <v>194</v>
      </c>
      <c r="C120" s="124"/>
      <c r="D120" s="124"/>
      <c r="E120" s="124"/>
      <c r="F120" s="124"/>
      <c r="G120" s="124"/>
      <c r="H120" s="125"/>
    </row>
    <row r="121" spans="1:8" ht="79.5" customHeight="1">
      <c r="A121" s="10" t="s">
        <v>291</v>
      </c>
      <c r="B121" s="17">
        <v>906</v>
      </c>
      <c r="C121" s="64" t="s">
        <v>18</v>
      </c>
      <c r="D121" s="65" t="s">
        <v>59</v>
      </c>
      <c r="E121" s="58">
        <v>3042.3</v>
      </c>
      <c r="F121" s="75">
        <v>2151.7</v>
      </c>
      <c r="G121" s="58">
        <f t="shared" si="2"/>
        <v>-890.6000000000004</v>
      </c>
      <c r="H121" s="59">
        <f t="shared" si="3"/>
        <v>70.72609538835748</v>
      </c>
    </row>
    <row r="122" spans="1:8" ht="49.5" customHeight="1">
      <c r="A122" s="10" t="s">
        <v>292</v>
      </c>
      <c r="B122" s="66">
        <v>906</v>
      </c>
      <c r="C122" s="67" t="s">
        <v>19</v>
      </c>
      <c r="D122" s="68" t="s">
        <v>20</v>
      </c>
      <c r="E122" s="58">
        <v>896.8</v>
      </c>
      <c r="F122" s="75">
        <v>799</v>
      </c>
      <c r="G122" s="58">
        <f t="shared" si="2"/>
        <v>-97.79999999999995</v>
      </c>
      <c r="H122" s="59">
        <f t="shared" si="3"/>
        <v>89.09455842997325</v>
      </c>
    </row>
    <row r="123" spans="1:8" ht="24">
      <c r="A123" s="10" t="s">
        <v>293</v>
      </c>
      <c r="B123" s="66">
        <v>906</v>
      </c>
      <c r="C123" s="67" t="s">
        <v>25</v>
      </c>
      <c r="D123" s="68" t="s">
        <v>26</v>
      </c>
      <c r="E123" s="58">
        <v>1008.7</v>
      </c>
      <c r="F123" s="75">
        <v>987</v>
      </c>
      <c r="G123" s="58">
        <f t="shared" si="2"/>
        <v>-21.700000000000045</v>
      </c>
      <c r="H123" s="59">
        <f t="shared" si="3"/>
        <v>97.84871616932685</v>
      </c>
    </row>
    <row r="124" spans="1:8" ht="36">
      <c r="A124" s="10" t="s">
        <v>294</v>
      </c>
      <c r="B124" s="66">
        <v>906</v>
      </c>
      <c r="C124" s="67" t="s">
        <v>214</v>
      </c>
      <c r="D124" s="68" t="s">
        <v>341</v>
      </c>
      <c r="E124" s="58">
        <v>0</v>
      </c>
      <c r="F124" s="75">
        <v>80.7</v>
      </c>
      <c r="G124" s="58">
        <f t="shared" si="2"/>
        <v>80.7</v>
      </c>
      <c r="H124" s="59">
        <v>0</v>
      </c>
    </row>
    <row r="125" spans="1:8" ht="72">
      <c r="A125" s="10" t="s">
        <v>295</v>
      </c>
      <c r="B125" s="66">
        <v>906</v>
      </c>
      <c r="C125" s="69" t="s">
        <v>177</v>
      </c>
      <c r="D125" s="65" t="s">
        <v>168</v>
      </c>
      <c r="E125" s="58">
        <v>234.4</v>
      </c>
      <c r="F125" s="75">
        <v>218.6</v>
      </c>
      <c r="G125" s="60">
        <f t="shared" si="2"/>
        <v>-15.800000000000011</v>
      </c>
      <c r="H125" s="61">
        <f t="shared" si="3"/>
        <v>93.25938566552901</v>
      </c>
    </row>
    <row r="126" spans="1:8" ht="66.75" customHeight="1">
      <c r="A126" s="10" t="s">
        <v>296</v>
      </c>
      <c r="B126" s="66">
        <v>906</v>
      </c>
      <c r="C126" s="17" t="s">
        <v>260</v>
      </c>
      <c r="D126" s="13" t="s">
        <v>261</v>
      </c>
      <c r="E126" s="28">
        <v>25190.2</v>
      </c>
      <c r="F126" s="75">
        <v>25190.2</v>
      </c>
      <c r="G126" s="60">
        <f t="shared" si="2"/>
        <v>0</v>
      </c>
      <c r="H126" s="61">
        <f t="shared" si="3"/>
        <v>100</v>
      </c>
    </row>
    <row r="127" spans="1:8" ht="37.5" customHeight="1">
      <c r="A127" s="10" t="s">
        <v>301</v>
      </c>
      <c r="B127" s="66">
        <v>906</v>
      </c>
      <c r="C127" s="67" t="s">
        <v>229</v>
      </c>
      <c r="D127" s="68" t="s">
        <v>230</v>
      </c>
      <c r="E127" s="53">
        <v>4454</v>
      </c>
      <c r="F127" s="70">
        <v>4454</v>
      </c>
      <c r="G127" s="60">
        <f t="shared" si="2"/>
        <v>0</v>
      </c>
      <c r="H127" s="61">
        <f t="shared" si="3"/>
        <v>100</v>
      </c>
    </row>
    <row r="128" spans="1:8" ht="72" customHeight="1">
      <c r="A128" s="10" t="s">
        <v>302</v>
      </c>
      <c r="B128" s="66">
        <v>906</v>
      </c>
      <c r="C128" s="67" t="s">
        <v>229</v>
      </c>
      <c r="D128" s="68" t="s">
        <v>231</v>
      </c>
      <c r="E128" s="53">
        <v>5552.8</v>
      </c>
      <c r="F128" s="70">
        <v>5552.8</v>
      </c>
      <c r="G128" s="60">
        <f t="shared" si="2"/>
        <v>0</v>
      </c>
      <c r="H128" s="61">
        <f t="shared" si="3"/>
        <v>100</v>
      </c>
    </row>
    <row r="129" spans="1:8" ht="39.75" customHeight="1">
      <c r="A129" s="10" t="s">
        <v>303</v>
      </c>
      <c r="B129" s="66">
        <v>906</v>
      </c>
      <c r="C129" s="67" t="s">
        <v>229</v>
      </c>
      <c r="D129" s="68" t="s">
        <v>269</v>
      </c>
      <c r="E129" s="53">
        <v>207</v>
      </c>
      <c r="F129" s="70">
        <v>207</v>
      </c>
      <c r="G129" s="60">
        <f t="shared" si="2"/>
        <v>0</v>
      </c>
      <c r="H129" s="61">
        <f t="shared" si="3"/>
        <v>100</v>
      </c>
    </row>
    <row r="130" spans="1:8" ht="38.25" customHeight="1">
      <c r="A130" s="10" t="s">
        <v>304</v>
      </c>
      <c r="B130" s="66">
        <v>906</v>
      </c>
      <c r="C130" s="67" t="s">
        <v>229</v>
      </c>
      <c r="D130" s="68" t="s">
        <v>285</v>
      </c>
      <c r="E130" s="53">
        <v>506.9</v>
      </c>
      <c r="F130" s="70">
        <v>506.9</v>
      </c>
      <c r="G130" s="60">
        <f t="shared" si="2"/>
        <v>0</v>
      </c>
      <c r="H130" s="61">
        <f t="shared" si="3"/>
        <v>100</v>
      </c>
    </row>
    <row r="131" spans="1:8" ht="38.25" customHeight="1">
      <c r="A131" s="10" t="s">
        <v>307</v>
      </c>
      <c r="B131" s="66">
        <v>906</v>
      </c>
      <c r="C131" s="32" t="s">
        <v>229</v>
      </c>
      <c r="D131" s="33" t="s">
        <v>308</v>
      </c>
      <c r="E131" s="53">
        <v>0</v>
      </c>
      <c r="F131" s="70">
        <v>202.5</v>
      </c>
      <c r="G131" s="60">
        <f t="shared" si="2"/>
        <v>202.5</v>
      </c>
      <c r="H131" s="61">
        <v>0</v>
      </c>
    </row>
    <row r="132" spans="1:8" ht="99" customHeight="1">
      <c r="A132" s="10" t="s">
        <v>310</v>
      </c>
      <c r="B132" s="17">
        <v>906</v>
      </c>
      <c r="C132" s="67" t="s">
        <v>162</v>
      </c>
      <c r="D132" s="13" t="s">
        <v>83</v>
      </c>
      <c r="E132" s="53">
        <v>674.4</v>
      </c>
      <c r="F132" s="70">
        <v>674.4</v>
      </c>
      <c r="G132" s="60">
        <f t="shared" si="2"/>
        <v>0</v>
      </c>
      <c r="H132" s="61">
        <f t="shared" si="3"/>
        <v>100</v>
      </c>
    </row>
    <row r="133" spans="1:8" ht="97.5" customHeight="1">
      <c r="A133" s="10" t="s">
        <v>311</v>
      </c>
      <c r="B133" s="17">
        <v>906</v>
      </c>
      <c r="C133" s="17" t="s">
        <v>166</v>
      </c>
      <c r="D133" s="13" t="s">
        <v>41</v>
      </c>
      <c r="E133" s="53">
        <v>136856.9</v>
      </c>
      <c r="F133" s="70">
        <v>138891.8</v>
      </c>
      <c r="G133" s="60">
        <f t="shared" si="2"/>
        <v>2034.8999999999942</v>
      </c>
      <c r="H133" s="61">
        <f t="shared" si="3"/>
        <v>101.48688155292133</v>
      </c>
    </row>
    <row r="134" spans="1:8" ht="63" customHeight="1">
      <c r="A134" s="10" t="s">
        <v>314</v>
      </c>
      <c r="B134" s="17">
        <v>906</v>
      </c>
      <c r="C134" s="17" t="s">
        <v>166</v>
      </c>
      <c r="D134" s="13" t="s">
        <v>42</v>
      </c>
      <c r="E134" s="53">
        <v>81588.8</v>
      </c>
      <c r="F134" s="70">
        <v>81588.8</v>
      </c>
      <c r="G134" s="60">
        <f t="shared" si="2"/>
        <v>0</v>
      </c>
      <c r="H134" s="61">
        <f t="shared" si="3"/>
        <v>100</v>
      </c>
    </row>
    <row r="135" spans="1:8" ht="49.5" customHeight="1">
      <c r="A135" s="10" t="s">
        <v>315</v>
      </c>
      <c r="B135" s="66">
        <v>906</v>
      </c>
      <c r="C135" s="67" t="s">
        <v>241</v>
      </c>
      <c r="D135" s="68" t="s">
        <v>242</v>
      </c>
      <c r="E135" s="53">
        <v>9433</v>
      </c>
      <c r="F135" s="70">
        <v>9291.2</v>
      </c>
      <c r="G135" s="60">
        <f t="shared" si="2"/>
        <v>-141.79999999999927</v>
      </c>
      <c r="H135" s="61">
        <f t="shared" si="3"/>
        <v>98.49676667020036</v>
      </c>
    </row>
    <row r="136" spans="1:8" ht="62.25" customHeight="1">
      <c r="A136" s="10" t="s">
        <v>356</v>
      </c>
      <c r="B136" s="66">
        <v>906</v>
      </c>
      <c r="C136" s="76" t="s">
        <v>236</v>
      </c>
      <c r="D136" s="68" t="s">
        <v>240</v>
      </c>
      <c r="E136" s="58">
        <v>4771.8</v>
      </c>
      <c r="F136" s="75">
        <v>2846.5</v>
      </c>
      <c r="G136" s="60">
        <f t="shared" si="2"/>
        <v>-1925.3000000000002</v>
      </c>
      <c r="H136" s="61">
        <f t="shared" si="3"/>
        <v>59.652542017687246</v>
      </c>
    </row>
    <row r="137" spans="1:8" ht="62.25" customHeight="1">
      <c r="A137" s="10" t="s">
        <v>357</v>
      </c>
      <c r="B137" s="66">
        <v>906</v>
      </c>
      <c r="C137" s="76" t="s">
        <v>236</v>
      </c>
      <c r="D137" s="13" t="s">
        <v>286</v>
      </c>
      <c r="E137" s="58">
        <v>845</v>
      </c>
      <c r="F137" s="75">
        <v>845</v>
      </c>
      <c r="G137" s="60">
        <f t="shared" si="2"/>
        <v>0</v>
      </c>
      <c r="H137" s="61">
        <f t="shared" si="3"/>
        <v>100</v>
      </c>
    </row>
    <row r="138" spans="1:8" ht="47.25" customHeight="1">
      <c r="A138" s="10" t="s">
        <v>358</v>
      </c>
      <c r="B138" s="66">
        <v>906</v>
      </c>
      <c r="C138" s="76" t="s">
        <v>236</v>
      </c>
      <c r="D138" s="13" t="s">
        <v>298</v>
      </c>
      <c r="E138" s="58">
        <v>1089.8</v>
      </c>
      <c r="F138" s="75">
        <v>1089.8</v>
      </c>
      <c r="G138" s="60">
        <f t="shared" si="2"/>
        <v>0</v>
      </c>
      <c r="H138" s="61">
        <f t="shared" si="3"/>
        <v>100</v>
      </c>
    </row>
    <row r="139" spans="1:8" ht="87" customHeight="1">
      <c r="A139" s="10" t="s">
        <v>359</v>
      </c>
      <c r="B139" s="66">
        <v>906</v>
      </c>
      <c r="C139" s="76" t="s">
        <v>236</v>
      </c>
      <c r="D139" s="13" t="s">
        <v>299</v>
      </c>
      <c r="E139" s="58">
        <v>200</v>
      </c>
      <c r="F139" s="75">
        <v>200</v>
      </c>
      <c r="G139" s="60">
        <f t="shared" si="2"/>
        <v>0</v>
      </c>
      <c r="H139" s="61">
        <f t="shared" si="3"/>
        <v>100</v>
      </c>
    </row>
    <row r="140" spans="1:8" ht="39.75" customHeight="1">
      <c r="A140" s="10" t="s">
        <v>360</v>
      </c>
      <c r="B140" s="17">
        <v>906</v>
      </c>
      <c r="C140" s="17" t="s">
        <v>305</v>
      </c>
      <c r="D140" s="13" t="s">
        <v>306</v>
      </c>
      <c r="E140" s="58">
        <v>60.9</v>
      </c>
      <c r="F140" s="75">
        <v>60.9</v>
      </c>
      <c r="G140" s="60">
        <f t="shared" si="2"/>
        <v>0</v>
      </c>
      <c r="H140" s="61">
        <f t="shared" si="3"/>
        <v>100</v>
      </c>
    </row>
    <row r="141" spans="1:8" ht="48">
      <c r="A141" s="10" t="s">
        <v>361</v>
      </c>
      <c r="B141" s="88">
        <v>906</v>
      </c>
      <c r="C141" s="17" t="s">
        <v>347</v>
      </c>
      <c r="D141" s="65" t="s">
        <v>355</v>
      </c>
      <c r="E141" s="58">
        <v>0</v>
      </c>
      <c r="F141" s="75">
        <v>-5308.2</v>
      </c>
      <c r="G141" s="60">
        <f t="shared" si="2"/>
        <v>-5308.2</v>
      </c>
      <c r="H141" s="61">
        <v>0</v>
      </c>
    </row>
    <row r="142" spans="1:8" ht="12.75">
      <c r="A142" s="10" t="s">
        <v>362</v>
      </c>
      <c r="B142" s="97" t="s">
        <v>21</v>
      </c>
      <c r="C142" s="98"/>
      <c r="D142" s="99"/>
      <c r="E142" s="60">
        <f>SUM(E121:E141)</f>
        <v>276613.7</v>
      </c>
      <c r="F142" s="60">
        <f>SUM(F121:F141)</f>
        <v>270530.6</v>
      </c>
      <c r="G142" s="60">
        <f t="shared" si="2"/>
        <v>-6083.100000000035</v>
      </c>
      <c r="H142" s="61">
        <f t="shared" si="3"/>
        <v>97.80086814210574</v>
      </c>
    </row>
    <row r="143" spans="1:8" ht="12.75">
      <c r="A143" s="10" t="s">
        <v>363</v>
      </c>
      <c r="B143" s="123" t="s">
        <v>244</v>
      </c>
      <c r="C143" s="124"/>
      <c r="D143" s="124"/>
      <c r="E143" s="124"/>
      <c r="F143" s="124"/>
      <c r="G143" s="124"/>
      <c r="H143" s="125"/>
    </row>
    <row r="144" spans="1:8" ht="86.25" customHeight="1">
      <c r="A144" s="10" t="s">
        <v>364</v>
      </c>
      <c r="B144" s="50" t="s">
        <v>246</v>
      </c>
      <c r="C144" s="50" t="s">
        <v>243</v>
      </c>
      <c r="D144" s="77" t="s">
        <v>247</v>
      </c>
      <c r="E144" s="58">
        <v>226.5</v>
      </c>
      <c r="F144" s="75">
        <v>226.5</v>
      </c>
      <c r="G144" s="58">
        <f t="shared" si="2"/>
        <v>0</v>
      </c>
      <c r="H144" s="59">
        <f t="shared" si="3"/>
        <v>100</v>
      </c>
    </row>
    <row r="145" spans="1:8" ht="26.25" customHeight="1">
      <c r="A145" s="10" t="s">
        <v>365</v>
      </c>
      <c r="B145" s="50" t="s">
        <v>246</v>
      </c>
      <c r="C145" s="50" t="s">
        <v>229</v>
      </c>
      <c r="D145" s="77" t="s">
        <v>270</v>
      </c>
      <c r="E145" s="58">
        <v>127.3</v>
      </c>
      <c r="F145" s="75">
        <v>127.3</v>
      </c>
      <c r="G145" s="58">
        <f t="shared" si="2"/>
        <v>0</v>
      </c>
      <c r="H145" s="59">
        <f t="shared" si="3"/>
        <v>100</v>
      </c>
    </row>
    <row r="146" spans="1:8" ht="27.75" customHeight="1">
      <c r="A146" s="10" t="s">
        <v>366</v>
      </c>
      <c r="B146" s="50" t="s">
        <v>246</v>
      </c>
      <c r="C146" s="50" t="s">
        <v>229</v>
      </c>
      <c r="D146" s="77" t="s">
        <v>271</v>
      </c>
      <c r="E146" s="58">
        <v>88.7</v>
      </c>
      <c r="F146" s="75">
        <v>88.7</v>
      </c>
      <c r="G146" s="58">
        <f t="shared" si="2"/>
        <v>0</v>
      </c>
      <c r="H146" s="59">
        <f t="shared" si="3"/>
        <v>100</v>
      </c>
    </row>
    <row r="147" spans="1:8" ht="36">
      <c r="A147" s="10" t="s">
        <v>367</v>
      </c>
      <c r="B147" s="50" t="s">
        <v>246</v>
      </c>
      <c r="C147" s="50" t="s">
        <v>229</v>
      </c>
      <c r="D147" s="77" t="s">
        <v>287</v>
      </c>
      <c r="E147" s="58">
        <v>500</v>
      </c>
      <c r="F147" s="75">
        <v>500</v>
      </c>
      <c r="G147" s="58">
        <f t="shared" si="2"/>
        <v>0</v>
      </c>
      <c r="H147" s="59">
        <f t="shared" si="3"/>
        <v>100</v>
      </c>
    </row>
    <row r="148" spans="1:8" ht="147.75" customHeight="1">
      <c r="A148" s="10" t="s">
        <v>368</v>
      </c>
      <c r="B148" s="50" t="s">
        <v>246</v>
      </c>
      <c r="C148" s="50" t="s">
        <v>229</v>
      </c>
      <c r="D148" s="77" t="s">
        <v>300</v>
      </c>
      <c r="E148" s="58">
        <v>277.5</v>
      </c>
      <c r="F148" s="75">
        <v>277.5</v>
      </c>
      <c r="G148" s="58">
        <f t="shared" si="2"/>
        <v>0</v>
      </c>
      <c r="H148" s="59">
        <f t="shared" si="3"/>
        <v>100</v>
      </c>
    </row>
    <row r="149" spans="1:8" ht="147" customHeight="1">
      <c r="A149" s="10" t="s">
        <v>369</v>
      </c>
      <c r="B149" s="50" t="s">
        <v>246</v>
      </c>
      <c r="C149" s="50" t="s">
        <v>236</v>
      </c>
      <c r="D149" s="77" t="s">
        <v>281</v>
      </c>
      <c r="E149" s="58">
        <v>1499.5</v>
      </c>
      <c r="F149" s="75">
        <v>1499.5</v>
      </c>
      <c r="G149" s="58">
        <f t="shared" si="2"/>
        <v>0</v>
      </c>
      <c r="H149" s="59">
        <f t="shared" si="3"/>
        <v>100</v>
      </c>
    </row>
    <row r="150" spans="1:8" ht="100.5" customHeight="1">
      <c r="A150" s="10" t="s">
        <v>370</v>
      </c>
      <c r="B150" s="50" t="s">
        <v>246</v>
      </c>
      <c r="C150" s="50" t="s">
        <v>236</v>
      </c>
      <c r="D150" s="77" t="s">
        <v>282</v>
      </c>
      <c r="E150" s="58">
        <v>500</v>
      </c>
      <c r="F150" s="75">
        <v>500</v>
      </c>
      <c r="G150" s="58">
        <f t="shared" si="2"/>
        <v>0</v>
      </c>
      <c r="H150" s="59">
        <f t="shared" si="3"/>
        <v>100</v>
      </c>
    </row>
    <row r="151" spans="1:8" ht="12.75">
      <c r="A151" s="10" t="s">
        <v>371</v>
      </c>
      <c r="B151" s="94" t="s">
        <v>245</v>
      </c>
      <c r="C151" s="95"/>
      <c r="D151" s="96"/>
      <c r="E151" s="60">
        <f>SUM(E144:E150)</f>
        <v>3219.5</v>
      </c>
      <c r="F151" s="74">
        <f>SUM(F144:F150)</f>
        <v>3219.5</v>
      </c>
      <c r="G151" s="60">
        <f t="shared" si="2"/>
        <v>0</v>
      </c>
      <c r="H151" s="61">
        <f t="shared" si="3"/>
        <v>100</v>
      </c>
    </row>
    <row r="152" spans="1:8" ht="12.75">
      <c r="A152" s="10" t="s">
        <v>372</v>
      </c>
      <c r="B152" s="126" t="s">
        <v>238</v>
      </c>
      <c r="C152" s="127"/>
      <c r="D152" s="127"/>
      <c r="E152" s="127"/>
      <c r="F152" s="127"/>
      <c r="G152" s="127"/>
      <c r="H152" s="128"/>
    </row>
    <row r="153" spans="1:8" ht="44.25" customHeight="1">
      <c r="A153" s="10" t="s">
        <v>373</v>
      </c>
      <c r="B153" s="48" t="s">
        <v>348</v>
      </c>
      <c r="C153" s="48" t="s">
        <v>214</v>
      </c>
      <c r="D153" s="90" t="s">
        <v>341</v>
      </c>
      <c r="E153" s="58">
        <v>0</v>
      </c>
      <c r="F153" s="58">
        <v>0.6</v>
      </c>
      <c r="G153" s="58">
        <f t="shared" si="2"/>
        <v>0.6</v>
      </c>
      <c r="H153" s="58">
        <v>0</v>
      </c>
    </row>
    <row r="154" spans="1:8" ht="36.75" customHeight="1">
      <c r="A154" s="10" t="s">
        <v>374</v>
      </c>
      <c r="B154" s="31">
        <v>919</v>
      </c>
      <c r="C154" s="78" t="s">
        <v>167</v>
      </c>
      <c r="D154" s="79" t="s">
        <v>187</v>
      </c>
      <c r="E154" s="58">
        <v>103937</v>
      </c>
      <c r="F154" s="70">
        <v>103937</v>
      </c>
      <c r="G154" s="60">
        <f t="shared" si="2"/>
        <v>0</v>
      </c>
      <c r="H154" s="61">
        <f t="shared" si="3"/>
        <v>100</v>
      </c>
    </row>
    <row r="155" spans="1:8" ht="26.25" customHeight="1">
      <c r="A155" s="10" t="s">
        <v>375</v>
      </c>
      <c r="B155" s="80">
        <v>919</v>
      </c>
      <c r="C155" s="32" t="s">
        <v>171</v>
      </c>
      <c r="D155" s="33" t="s">
        <v>186</v>
      </c>
      <c r="E155" s="58">
        <v>108545</v>
      </c>
      <c r="F155" s="70">
        <v>108545</v>
      </c>
      <c r="G155" s="60">
        <f t="shared" si="2"/>
        <v>0</v>
      </c>
      <c r="H155" s="61">
        <f t="shared" si="3"/>
        <v>100</v>
      </c>
    </row>
    <row r="156" spans="1:8" ht="12.75">
      <c r="A156" s="10" t="s">
        <v>376</v>
      </c>
      <c r="B156" s="94" t="s">
        <v>22</v>
      </c>
      <c r="C156" s="95"/>
      <c r="D156" s="96"/>
      <c r="E156" s="60">
        <f>SUM(E154:E155)</f>
        <v>212482</v>
      </c>
      <c r="F156" s="74">
        <v>212482.6</v>
      </c>
      <c r="G156" s="60">
        <f t="shared" si="2"/>
        <v>0.6000000000058208</v>
      </c>
      <c r="H156" s="61">
        <f t="shared" si="3"/>
        <v>100.00028237686016</v>
      </c>
    </row>
    <row r="157" spans="1:8" ht="12.75">
      <c r="A157" s="10" t="s">
        <v>377</v>
      </c>
      <c r="B157" s="81"/>
      <c r="C157" s="82"/>
      <c r="D157" s="83"/>
      <c r="E157" s="83"/>
      <c r="F157" s="75"/>
      <c r="G157" s="60"/>
      <c r="H157" s="61"/>
    </row>
    <row r="158" spans="1:8" ht="12.75">
      <c r="A158" s="10" t="s">
        <v>378</v>
      </c>
      <c r="B158" s="94" t="s">
        <v>23</v>
      </c>
      <c r="C158" s="95"/>
      <c r="D158" s="96"/>
      <c r="E158" s="60">
        <f>E3+E66+E119+E142+E156+E37+E47+E17+E28+E34+E41+E151+E14+E69</f>
        <v>967602.6000000001</v>
      </c>
      <c r="F158" s="60">
        <f>F3+F66+F119+F142+F156+F37+F47+F17+F28+F34+F41+F151+F14+F69</f>
        <v>927454.5000000002</v>
      </c>
      <c r="G158" s="60">
        <f t="shared" si="2"/>
        <v>-40148.09999999986</v>
      </c>
      <c r="H158" s="61">
        <f t="shared" si="3"/>
        <v>95.85076559323012</v>
      </c>
    </row>
    <row r="159" spans="2:6" ht="12.75">
      <c r="B159" s="3"/>
      <c r="C159" s="4"/>
      <c r="D159" s="7"/>
      <c r="E159" s="7"/>
      <c r="F159" s="5"/>
    </row>
    <row r="160" spans="2:6" ht="12.75">
      <c r="B160" s="3"/>
      <c r="C160" s="4"/>
      <c r="D160" s="7"/>
      <c r="E160" s="7"/>
      <c r="F160" s="5"/>
    </row>
    <row r="161" spans="2:6" ht="12.75">
      <c r="B161" s="3"/>
      <c r="C161" s="4"/>
      <c r="D161" s="7"/>
      <c r="E161" s="7"/>
      <c r="F161" s="5"/>
    </row>
    <row r="162" spans="2:6" ht="12.75">
      <c r="B162" s="3"/>
      <c r="C162" s="4"/>
      <c r="D162" s="7"/>
      <c r="E162" s="7"/>
      <c r="F162" s="5"/>
    </row>
    <row r="163" spans="2:6" ht="12.75">
      <c r="B163" s="3"/>
      <c r="C163" s="4"/>
      <c r="D163" s="7"/>
      <c r="E163" s="7"/>
      <c r="F163" s="5"/>
    </row>
    <row r="164" spans="2:6" ht="12.75">
      <c r="B164" s="3"/>
      <c r="C164" s="4"/>
      <c r="D164" s="7"/>
      <c r="E164" s="7"/>
      <c r="F164" s="5"/>
    </row>
    <row r="165" spans="2:6" ht="12.75">
      <c r="B165" s="3"/>
      <c r="C165" s="4"/>
      <c r="D165" s="7"/>
      <c r="E165" s="7"/>
      <c r="F165" s="5"/>
    </row>
    <row r="166" spans="2:6" ht="12.75">
      <c r="B166" s="3"/>
      <c r="C166" s="4"/>
      <c r="D166" s="7"/>
      <c r="E166" s="7"/>
      <c r="F166" s="5"/>
    </row>
    <row r="167" spans="2:6" ht="12.75">
      <c r="B167" s="3"/>
      <c r="C167" s="4"/>
      <c r="D167" s="7"/>
      <c r="E167" s="7"/>
      <c r="F167" s="5"/>
    </row>
    <row r="168" spans="2:6" ht="12.75">
      <c r="B168" s="3"/>
      <c r="C168" s="4"/>
      <c r="D168" s="7"/>
      <c r="E168" s="7"/>
      <c r="F168" s="5"/>
    </row>
    <row r="169" spans="2:6" ht="12.75">
      <c r="B169" s="3"/>
      <c r="C169" s="4"/>
      <c r="D169" s="7"/>
      <c r="E169" s="7"/>
      <c r="F169" s="5"/>
    </row>
    <row r="170" spans="2:6" ht="12.75">
      <c r="B170" s="2"/>
      <c r="F170" s="1"/>
    </row>
    <row r="171" spans="2:6" ht="12.75">
      <c r="B171" s="2"/>
      <c r="F171" s="1"/>
    </row>
    <row r="172" spans="2:6" ht="12.75">
      <c r="B172" s="2"/>
      <c r="F172" s="1"/>
    </row>
    <row r="173" spans="2:6" ht="12.75">
      <c r="B173" s="2"/>
      <c r="F173" s="1"/>
    </row>
    <row r="174" ht="12.75">
      <c r="B174" s="2"/>
    </row>
    <row r="175" ht="12.75">
      <c r="B175" s="2"/>
    </row>
  </sheetData>
  <sheetProtection/>
  <mergeCells count="34">
    <mergeCell ref="B48:H48"/>
    <mergeCell ref="B70:H70"/>
    <mergeCell ref="B120:H120"/>
    <mergeCell ref="B143:H143"/>
    <mergeCell ref="B152:H152"/>
    <mergeCell ref="B67:H67"/>
    <mergeCell ref="B69:D69"/>
    <mergeCell ref="B28:D28"/>
    <mergeCell ref="A3:H3"/>
    <mergeCell ref="A4:H4"/>
    <mergeCell ref="A6:H7"/>
    <mergeCell ref="F9:H9"/>
    <mergeCell ref="B12:H12"/>
    <mergeCell ref="B14:D14"/>
    <mergeCell ref="A1:H1"/>
    <mergeCell ref="A2:H2"/>
    <mergeCell ref="B15:H15"/>
    <mergeCell ref="B35:H35"/>
    <mergeCell ref="B42:H42"/>
    <mergeCell ref="B17:D17"/>
    <mergeCell ref="B41:D41"/>
    <mergeCell ref="B18:H18"/>
    <mergeCell ref="B29:H29"/>
    <mergeCell ref="B38:H38"/>
    <mergeCell ref="B34:D34"/>
    <mergeCell ref="B158:D158"/>
    <mergeCell ref="B156:D156"/>
    <mergeCell ref="B142:D142"/>
    <mergeCell ref="B151:D151"/>
    <mergeCell ref="A5:G5"/>
    <mergeCell ref="B47:D47"/>
    <mergeCell ref="B119:D119"/>
    <mergeCell ref="B66:D66"/>
    <mergeCell ref="B37:D37"/>
  </mergeCells>
  <hyperlinks>
    <hyperlink ref="D21" r:id="rId1" display="consultantplus://offline/ref=1A9092E3E3069647BA81CEC367EFDE6CAC5A1B93524B68187DE9CF824B7DFB4393CF941C48A0E1EE8C91497EC6C049CF4ABBD1D1C996FA56Y143L"/>
    <hyperlink ref="D22" r:id="rId2" display="consultantplus://offline/ref=FA308137ACD9C7186F50D4832869C6178355DA420E9514AC90B1A25FA5FA362C1068E05E79ECE6BD3B1FE16C180F0B354F8EDFB00505919CTB52L"/>
    <hyperlink ref="D26" r:id="rId3" display="consultantplus://offline/ref=EEE62169FF697CE565185E27DDB533BB1214421255829D889E28D72C5980BE6A239504E313C7D46CC17FD0ACC80BAE909F3B08F06E6A7BE2D362L"/>
    <hyperlink ref="D27" r:id="rId4" display="consultantplus://offline/ref=982D079ABF304D4379DB22357149507AA26C367B315AA8CA74CBFFF72D72ABCCD64948A3D4C71F8BFF6F53C719B12CD67C96AB3974C61949w86AL"/>
  </hyperlink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BOSS</cp:lastModifiedBy>
  <cp:lastPrinted>2022-04-11T12:50:48Z</cp:lastPrinted>
  <dcterms:created xsi:type="dcterms:W3CDTF">2012-06-06T10:46:21Z</dcterms:created>
  <dcterms:modified xsi:type="dcterms:W3CDTF">2022-04-11T12:51:18Z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