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<sst xmlns="http://schemas.openxmlformats.org/spreadsheetml/2006/main" count="297" uniqueCount="190">
  <si>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</si>
  <si>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</si>
  <si>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</si>
  <si>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</si>
  <si>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</si>
  <si>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</si>
  <si>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</si>
  <si>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</si>
  <si>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</si>
  <si>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возмещении ущерба, зачисляемые в бюджет городского округа</t>
  </si>
  <si>
    <t>106 - Уральское управление государстенного автодорожного надзора Федеральной службы по надзору в сфере транспорта</t>
  </si>
  <si>
    <t xml:space="preserve">919 - Финансовое управление Администрации городского округа Верхотурский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</si>
  <si>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</si>
  <si>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</si>
  <si>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код администратора </t>
  </si>
  <si>
    <t>039</t>
  </si>
  <si>
    <t>1 14 06012 04 0000 430</t>
  </si>
  <si>
    <t>1 16 90040 04 0000 140</t>
  </si>
  <si>
    <t>048</t>
  </si>
  <si>
    <t>1 06 01020 04 0000 110</t>
  </si>
  <si>
    <t>321</t>
  </si>
  <si>
    <t>901</t>
  </si>
  <si>
    <t xml:space="preserve">901 </t>
  </si>
  <si>
    <t>2 02 02999 04 0000 151</t>
  </si>
  <si>
    <t>2 02 03001 04 0000 151</t>
  </si>
  <si>
    <t>2 02 03015 04 0000 151</t>
  </si>
  <si>
    <t>2 02 03022 04 0000 151</t>
  </si>
  <si>
    <t>2 02 03024 04 0000 151</t>
  </si>
  <si>
    <t>2 19 04000 04 0000 151</t>
  </si>
  <si>
    <t>906</t>
  </si>
  <si>
    <t>2 02 03999 04 0000 151</t>
  </si>
  <si>
    <t>2 02 01001 04 0000 151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</si>
  <si>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</si>
  <si>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</si>
  <si>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</si>
  <si>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</si>
  <si>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</si>
  <si>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 xml:space="preserve">"Об исполнения бюджета городского округа </t>
  </si>
  <si>
    <t xml:space="preserve">вид доходов </t>
  </si>
  <si>
    <t>наименование вида доходов</t>
  </si>
  <si>
    <t>141- Управление Федеральной службы по надзору в сфере защиты прав потребителей и благополучия человека по Свердловской области</t>
  </si>
  <si>
    <t>1 05 02010 02 0000 110</t>
  </si>
  <si>
    <t>1 05 03010 01 0000 110</t>
  </si>
  <si>
    <t>321 - Управление Федеральной службы государственной регистрации, кадастра и картографии по Свердловской области</t>
  </si>
  <si>
    <t>1 13 01994 04 0001 130</t>
  </si>
  <si>
    <t>1 13 01994 04 0003 130</t>
  </si>
  <si>
    <t xml:space="preserve">к Постановлению Администрации </t>
  </si>
  <si>
    <t>городского округа Верхотурский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</si>
  <si>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</si>
  <si>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</si>
  <si>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Приложение  2</t>
  </si>
  <si>
    <t>1 12 01010 01 6000 120</t>
  </si>
  <si>
    <t>Плата за выбросы загрязняющих веществ в атмосферный воздух стацианарными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</si>
  <si>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</si>
  <si>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</si>
  <si>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</si>
  <si>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</si>
  <si>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</si>
  <si>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</si>
  <si>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1 16 28000 01 6000 140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</si>
  <si>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</si>
  <si>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1 16 90040 04 6000 140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</si>
  <si>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</si>
  <si>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</si>
  <si>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</si>
  <si>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</si>
  <si>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</si>
  <si>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</si>
  <si>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</si>
  <si>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</si>
  <si>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</si>
  <si>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</si>
  <si>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 xml:space="preserve">1 14 02043 04 0001 410 </t>
  </si>
  <si>
    <t>Субвенции на осуществление государственного полномочия Свердловской области по созданию административных комиссий</t>
  </si>
  <si>
    <t>1 16 32000 04 0000 140</t>
  </si>
  <si>
    <t>Денежные взыскания, налагаемые в 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</si>
  <si>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</si>
  <si>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1 16 03000 01 0000 140</t>
  </si>
  <si>
    <t>039 - Территориальная комиссия Верхотурского района по делам несовершеннолетних и защиты их прав</t>
  </si>
  <si>
    <t>045 - Департамент по охране, контролю и регулированию использования животного мира Свердловской области</t>
  </si>
  <si>
    <t>045</t>
  </si>
  <si>
    <t>100 - Управление Федерального казначейства по Свердловской области</t>
  </si>
  <si>
    <t>100</t>
  </si>
  <si>
    <t>1 03 02230 01 0000 110</t>
  </si>
  <si>
    <t>1 03 02240 01 0000 110</t>
  </si>
  <si>
    <t>1 03 02250 01 0000 110</t>
  </si>
  <si>
    <t>1 03 02260 01 0000 110</t>
  </si>
  <si>
    <t>1 16 25050 01 6000 140</t>
  </si>
  <si>
    <t>Денежные взыскания (штрафы) за нарушение законодательства в области охраны окружающей среды</t>
  </si>
  <si>
    <t>1 14 01040 04 0000 410</t>
  </si>
  <si>
    <t>Доходы от продажи квартир, находящегося в собственности городских округов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</si>
  <si>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</si>
  <si>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</si>
  <si>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</si>
  <si>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</si>
  <si>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017 - Министерство природных ресурсов и экологии Свердловской области</t>
  </si>
  <si>
    <t>017</t>
  </si>
  <si>
    <t>048 - Департамент Федеральной службы по надзору в сфере прирдопользования по Уральскому федеральному округу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</si>
  <si>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</si>
  <si>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</si>
  <si>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</si>
  <si>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</si>
  <si>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182 - Управление Федеральной налоговой службы по Свердловской области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</si>
  <si>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</si>
  <si>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</si>
  <si>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</si>
  <si>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</si>
  <si>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</si>
  <si>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</si>
  <si>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 xml:space="preserve">Денежные взыскания (штрафы) за нарушения законодательства о налогах и сборах </t>
  </si>
  <si>
    <t>188 - Главное управление Министерства внутренних дел Российской Федерации по Свердловской области</t>
  </si>
  <si>
    <t>1 16 25060 01 6000 140</t>
  </si>
  <si>
    <t>1 11 05012 04 0001 120</t>
  </si>
  <si>
    <t>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</si>
  <si>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 1 11 05074 04 0003 120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</si>
  <si>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</si>
  <si>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</si>
  <si>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 xml:space="preserve"> 1 11 05074 04 0004 120</t>
  </si>
  <si>
    <t>Доходы от реализации объектов нежилого фонда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</si>
  <si>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</si>
  <si>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906 - Управление образования администрации городского округа Верхотурский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</si>
  <si>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</si>
  <si>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</si>
  <si>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</si>
  <si>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</si>
  <si>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от ________________2016 г. №____</t>
  </si>
  <si>
    <t>уточненные бюджетные назначения 2016 г.</t>
  </si>
  <si>
    <t>отклонние от уточненных бюджетных назначений 2016 г.</t>
  </si>
  <si>
    <t>% исполнение от уточненных бюджетных назначений 2016 г.</t>
  </si>
  <si>
    <t>004 - Министерство финансов Свердловской области</t>
  </si>
  <si>
    <t>004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</si>
  <si>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</si>
  <si>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</si>
  <si>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</si>
  <si>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</si>
  <si>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150 - Государственная инспекция труда в Свердловской области</t>
  </si>
  <si>
    <t>161 - Управление Федеральной антимонопольной службы по Свердловской области</t>
  </si>
  <si>
    <t>1 16 33040 04 6000 140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</si>
  <si>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</si>
  <si>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</si>
  <si>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</si>
  <si>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уменьшиные на величену расходов</t>
  </si>
  <si>
    <t>1 05 01050 01 0000 110</t>
  </si>
  <si>
    <t>Минимальный налог, зачисляемый в бюджеты субъектов Российской Федерации</t>
  </si>
  <si>
    <t>1 08 07150 01 1000 110</t>
  </si>
  <si>
    <t>Государственная пошлина за выдачу разрешения на установку рекламной конструкции (сумма платежа, перерасчеты, недоимка и задолженность по соответствующему платежу, в том числе по отмененным)</t>
  </si>
  <si>
    <t>2 02 02009 04 0000 151</t>
  </si>
  <si>
    <t>Субсидии бюджетам городских округов  на государственную поддержку малого и среднего предпринимательства, включая крестьянские (фермерские) хозяйства</t>
  </si>
  <si>
    <t xml:space="preserve">2 02 03007 04 0000 151 </t>
  </si>
  <si>
    <t>Субвенции, предоставляемые за счет субвенции областному бюджету из федерального бюджета, для  финансирования расходов на осуществление государственных полномочий по составлению спмсков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</si>
  <si>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 учету на территориях, на которых отсутствуют военные комиссариаты</t>
  </si>
  <si>
    <t>Субвенции на осуществление государственных полномочий Свердловской области по организации проведения мероприятий по отлову и содержанию безнадзорных собак</t>
  </si>
  <si>
    <t>2 02 03121 04 0000 151</t>
  </si>
  <si>
    <t>Субвенции бюджетам городских округов на проведение Всероссийской сельскохозяйственной переписи в 2016 году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</si>
  <si>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</si>
  <si>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</si>
  <si>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Субсидии на обеспечение питанием обучающихся в муниципальных общеобразовательных организациях</t>
  </si>
  <si>
    <t>1 17 01040 04 0000 180</t>
  </si>
  <si>
    <t>Невыясненные поступления, зачисляемые в бюджеты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</si>
  <si>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</si>
  <si>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</si>
  <si>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</si>
  <si>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</si>
  <si>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предоставление социальных выплат молодым семьям на приобретение (строительство) жилья</t>
  </si>
  <si>
    <t>Субсидии на организацию мероприятий по охране окружающей среды и природопользованию</t>
  </si>
  <si>
    <t xml:space="preserve">2 02 04999 04 0000 151 </t>
  </si>
  <si>
    <t xml:space="preserve">Иные межбюджетные трансферты из резервного фонда Правительства Свердловской области (на замену станции водоочистки в жилом микрорайоне Химзавод)  </t>
  </si>
  <si>
    <t>Иные межбюджетные трансферты из резервного фонда Правительства Свердловской области (на замену станции водоочистки в жилом микрорайоне ИК-53)</t>
  </si>
  <si>
    <t xml:space="preserve">Иные межбюджетные трансферты из резервного фонда Правительства Свердловской области (на ремонт дренажной сети) </t>
  </si>
  <si>
    <t>Субсидии на развитие материально-технической базы муниципальных организаций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</si>
  <si>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Субсидии на обеспечение подготовки молодых граждан к военной службе</t>
  </si>
  <si>
    <t>Субсидии на капитальный ремонт, приведение в соответствии с требованиями пожарной безопасности и санитарного законодательствазданий и сооружений муниципальных загородных оздоровительных лагерей</t>
  </si>
  <si>
    <t>908 - Управление культуры туризма и молодежной политики Администрации городского округа Верхотурский</t>
  </si>
  <si>
    <t>908</t>
  </si>
  <si>
    <t>2 02 04999 04 0000 151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</si>
  <si>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2016 году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</si>
  <si>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</si>
  <si>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правонарушенеиях, предусмотренные статьей 20.25 Кодекса Российской Федерации об административных правонарушениях</t>
  </si>
  <si>
    <t>1 13 02994 04 0001 130</t>
  </si>
  <si>
    <t>Прочие доходы от компесации затрат бюджетов городских округов (в части возврата дебиторской задолженности прошлых лет)</t>
  </si>
  <si>
    <t>919</t>
  </si>
  <si>
    <t>Верхотурский за 9 месяцев 2016 года "</t>
  </si>
  <si>
    <t>фактическое исполнение за 9 месяцев 2016 года</t>
  </si>
  <si>
    <t xml:space="preserve">Исполнение доходов бюджета городского округа Верхотурский за 9 месяцев 2016 года 
по главным администраторам доходов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</si>
  <si>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</si>
  <si>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раницах городских округов</t>
  </si>
  <si>
    <t>Иные межбюджетные трансферты из резервного фонда Правительства Свердловской области (на оказание гражданам, пострадавшим в результате паводка в 2016 г.)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</si>
  <si>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в 2016 году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</si>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</sst>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00000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49" fontId="0" fillId="32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wrapText="1"/>
    </xf>
    <xf numFmtId="176" fontId="1" fillId="4" borderId="10" xfId="0" applyNumberFormat="1" applyFont="1" applyFill="1" applyBorder="1" applyAlignment="1">
      <alignment horizontal="right" wrapText="1"/>
    </xf>
    <xf numFmtId="176" fontId="1" fillId="4" borderId="10" xfId="0" applyNumberFormat="1" applyFont="1" applyFill="1" applyBorder="1" applyAlignment="1">
      <alignment wrapText="1"/>
    </xf>
    <xf numFmtId="176" fontId="0" fillId="32" borderId="10" xfId="0" applyNumberFormat="1" applyFont="1" applyFill="1" applyBorder="1" applyAlignment="1">
      <alignment horizontal="right" wrapText="1"/>
    </xf>
    <xf numFmtId="176" fontId="0" fillId="32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horizontal="right" wrapText="1"/>
    </xf>
    <xf numFmtId="176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170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176" fontId="0" fillId="0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176" fontId="1" fillId="4" borderId="10" xfId="0" applyNumberFormat="1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 horizontal="right" wrapText="1"/>
    </xf>
    <xf numFmtId="176" fontId="1" fillId="4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Font="1" applyBorder="1" applyAlignment="1">
      <alignment horizontal="justify" vertical="top" wrapText="1"/>
    </xf>
    <xf numFmtId="176" fontId="0" fillId="0" borderId="10" xfId="0" applyNumberForma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164" fontId="0" fillId="0" borderId="10" xfId="55" applyNumberFormat="1" applyFont="1" applyBorder="1" applyAlignment="1">
      <alignment wrapText="1"/>
    </xf>
    <xf numFmtId="164" fontId="1" fillId="4" borderId="10" xfId="55" applyNumberFormat="1" applyFont="1" applyFill="1" applyBorder="1" applyAlignment="1">
      <alignment wrapText="1"/>
    </xf>
    <xf numFmtId="164" fontId="1" fillId="4" borderId="10" xfId="55" applyNumberFormat="1" applyFont="1" applyFill="1" applyBorder="1" applyAlignment="1">
      <alignment wrapText="1"/>
    </xf>
    <xf numFmtId="164" fontId="0" fillId="32" borderId="10" xfId="55" applyNumberFormat="1" applyFont="1" applyFill="1" applyBorder="1" applyAlignment="1">
      <alignment wrapText="1"/>
    </xf>
    <xf numFmtId="164" fontId="0" fillId="0" borderId="10" xfId="55" applyNumberFormat="1" applyFont="1" applyBorder="1" applyAlignment="1">
      <alignment horizontal="right" wrapText="1"/>
    </xf>
    <xf numFmtId="164" fontId="1" fillId="4" borderId="10" xfId="55" applyNumberFormat="1" applyFont="1" applyFill="1" applyBorder="1" applyAlignment="1">
      <alignment horizontal="right" wrapText="1"/>
    </xf>
    <xf numFmtId="164" fontId="1" fillId="4" borderId="11" xfId="55" applyNumberFormat="1" applyFont="1" applyFill="1" applyBorder="1" applyAlignment="1">
      <alignment horizontal="right" wrapText="1"/>
    </xf>
    <xf numFmtId="164" fontId="0" fillId="32" borderId="11" xfId="55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176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7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right" wrapText="1"/>
    </xf>
    <xf numFmtId="176" fontId="0" fillId="0" borderId="10" xfId="0" applyNumberFormat="1" applyFont="1" applyFill="1" applyBorder="1" applyAlignment="1">
      <alignment horizontal="right" wrapText="1"/>
    </xf>
    <xf numFmtId="176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176" fontId="0" fillId="32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1.875" style="0" customWidth="1"/>
    <col min="4" max="4" width="38.875" style="0" customWidth="1"/>
    <col min="5" max="5" width="12.75390625" style="0" customWidth="1"/>
    <col min="6" max="6" width="14.625" style="0" customWidth="1"/>
    <col min="7" max="7" width="14.125" style="0" customWidth="1"/>
    <col min="8" max="8" width="15.25390625" style="0" customWidth="1"/>
  </cols>
  <sheetData>
    <row r="1" spans="4:8" ht="14.25">
      <c r="D1" s="76" t="s">
        <v>50</v>
      </c>
      <c r="E1" s="76"/>
      <c r="F1" s="76"/>
      <c r="G1" s="76"/>
      <c r="H1" s="76"/>
    </row>
    <row r="2" spans="4:8" ht="14.25">
      <c r="D2" s="76" t="s">
        <v>46</v>
      </c>
      <c r="E2" s="76"/>
      <c r="F2" s="76"/>
      <c r="G2" s="76"/>
      <c r="H2" s="76"/>
    </row>
    <row r="3" spans="4:8" ht="14.25">
      <c r="D3" s="76" t="s">
        <v>47</v>
      </c>
      <c r="E3" s="76"/>
      <c r="F3" s="76"/>
      <c r="G3" s="76"/>
      <c r="H3" s="76"/>
    </row>
    <row r="4" spans="4:8" ht="14.25">
      <c r="D4" s="76" t="s">
        <v>125</v>
      </c>
      <c r="E4" s="76"/>
      <c r="F4" s="76"/>
      <c r="G4" s="76"/>
      <c r="H4" s="76"/>
    </row>
    <row r="5" spans="4:8" ht="14.25">
      <c r="D5" s="76" t="s">
        <v>37</v>
      </c>
      <c r="E5" s="76"/>
      <c r="F5" s="76"/>
      <c r="G5" s="76"/>
      <c r="H5" s="76"/>
    </row>
    <row r="6" spans="4:8" ht="14.25">
      <c r="D6" s="76" t="s">
        <v>181</v>
      </c>
      <c r="E6" s="76"/>
      <c r="F6" s="76"/>
      <c r="G6" s="76"/>
      <c r="H6" s="76"/>
    </row>
    <row r="7" spans="4:8" ht="18.75" customHeight="1">
      <c r="D7" s="11"/>
      <c r="E7" s="11"/>
      <c r="F7" s="11"/>
      <c r="G7" s="12"/>
      <c r="H7" s="12"/>
    </row>
    <row r="8" ht="12.75" hidden="1"/>
    <row r="9" spans="2:8" ht="30.75" customHeight="1">
      <c r="B9" s="77" t="s">
        <v>183</v>
      </c>
      <c r="C9" s="77"/>
      <c r="D9" s="77"/>
      <c r="E9" s="77"/>
      <c r="F9" s="77"/>
      <c r="G9" s="77"/>
      <c r="H9" s="77"/>
    </row>
    <row r="10" spans="2:8" ht="15.75">
      <c r="B10" s="78"/>
      <c r="C10" s="78"/>
      <c r="D10" s="78"/>
      <c r="E10" s="78"/>
      <c r="F10" s="78"/>
      <c r="G10" s="78"/>
      <c r="H10" s="78"/>
    </row>
    <row r="11" ht="12.75">
      <c r="H11" s="15" t="s">
        <v>0</v>
      </c>
    </row>
    <row r="12" spans="1:8" ht="75" customHeight="1">
      <c r="A12" s="53" t="s">
        <v>1</v>
      </c>
      <c r="B12" s="3" t="s">
        <v>14</v>
      </c>
      <c r="C12" s="3" t="s">
        <v>38</v>
      </c>
      <c r="D12" s="3" t="s">
        <v>39</v>
      </c>
      <c r="E12" s="13" t="s">
        <v>126</v>
      </c>
      <c r="F12" s="73" t="s">
        <v>182</v>
      </c>
      <c r="G12" s="3" t="s">
        <v>127</v>
      </c>
      <c r="H12" s="3" t="s">
        <v>128</v>
      </c>
    </row>
    <row r="13" spans="1:8" ht="12.75">
      <c r="A13" s="54">
        <v>1</v>
      </c>
      <c r="B13" s="3">
        <v>2</v>
      </c>
      <c r="C13" s="3">
        <v>3</v>
      </c>
      <c r="D13" s="3">
        <v>4</v>
      </c>
      <c r="E13" s="3">
        <v>5</v>
      </c>
      <c r="F13" s="13">
        <v>6</v>
      </c>
      <c r="G13" s="3">
        <v>7</v>
      </c>
      <c r="H13" s="3">
        <v>8</v>
      </c>
    </row>
    <row r="14" spans="1:8" ht="12.75">
      <c r="A14" s="69">
        <v>1</v>
      </c>
      <c r="B14" s="85" t="s">
        <v>129</v>
      </c>
      <c r="C14" s="86"/>
      <c r="D14" s="86"/>
      <c r="E14" s="86"/>
      <c r="F14" s="86"/>
      <c r="G14" s="86"/>
      <c r="H14" s="87"/>
    </row>
    <row r="15" spans="1:8" ht="89.25">
      <c r="A15" s="69">
        <v>2</v>
      </c>
      <c r="B15" s="56" t="s">
        <v>130</v>
      </c>
      <c r="C15" s="35" t="s">
        <v>131</v>
      </c>
      <c r="D15" s="58" t="s">
        <v>132</v>
      </c>
      <c r="E15" s="59">
        <v>84.8</v>
      </c>
      <c r="F15" s="66">
        <v>84.8</v>
      </c>
      <c r="G15" s="16">
        <f>F15-E15</f>
        <v>0</v>
      </c>
      <c r="H15" s="45">
        <f>F15/E15</f>
        <v>1</v>
      </c>
    </row>
    <row r="16" spans="1:8" ht="12.75">
      <c r="A16" s="69">
        <v>3</v>
      </c>
      <c r="B16" s="57"/>
      <c r="C16" s="57"/>
      <c r="D16" s="8" t="s">
        <v>2</v>
      </c>
      <c r="E16" s="18">
        <f>SUM(E15)</f>
        <v>84.8</v>
      </c>
      <c r="F16" s="18">
        <f>SUM(F15)</f>
        <v>84.8</v>
      </c>
      <c r="G16" s="18">
        <f>F16-E16</f>
        <v>0</v>
      </c>
      <c r="H16" s="46">
        <f>F16/E16</f>
        <v>1</v>
      </c>
    </row>
    <row r="17" spans="1:8" ht="12.75">
      <c r="A17" s="55">
        <v>4</v>
      </c>
      <c r="B17" s="83" t="s">
        <v>95</v>
      </c>
      <c r="C17" s="83"/>
      <c r="D17" s="83"/>
      <c r="E17" s="83"/>
      <c r="F17" s="83"/>
      <c r="G17" s="83"/>
      <c r="H17" s="84"/>
    </row>
    <row r="18" spans="1:8" ht="51">
      <c r="A18" s="55">
        <v>5</v>
      </c>
      <c r="B18" s="35" t="s">
        <v>96</v>
      </c>
      <c r="C18" s="6" t="s">
        <v>17</v>
      </c>
      <c r="D18" s="5" t="s">
        <v>9</v>
      </c>
      <c r="E18" s="16">
        <v>460</v>
      </c>
      <c r="F18" s="41">
        <v>430</v>
      </c>
      <c r="G18" s="16">
        <f>F18-E18</f>
        <v>-30</v>
      </c>
      <c r="H18" s="45">
        <f>F18/E18</f>
        <v>0.9347826086956522</v>
      </c>
    </row>
    <row r="19" spans="1:8" ht="14.25" customHeight="1">
      <c r="A19" s="55">
        <v>6</v>
      </c>
      <c r="B19" s="35"/>
      <c r="C19" s="6"/>
      <c r="D19" s="8" t="s">
        <v>2</v>
      </c>
      <c r="E19" s="18">
        <f>SUM(E18)</f>
        <v>460</v>
      </c>
      <c r="F19" s="18">
        <f>SUM(F18)</f>
        <v>430</v>
      </c>
      <c r="G19" s="18">
        <f>F19-E19</f>
        <v>-30</v>
      </c>
      <c r="H19" s="46">
        <f>F19/E19</f>
        <v>0.9347826086956522</v>
      </c>
    </row>
    <row r="20" spans="1:8" ht="14.25" customHeight="1">
      <c r="A20" s="55">
        <v>7</v>
      </c>
      <c r="B20" s="83" t="s">
        <v>78</v>
      </c>
      <c r="C20" s="83"/>
      <c r="D20" s="83"/>
      <c r="E20" s="83"/>
      <c r="F20" s="83"/>
      <c r="G20" s="83"/>
      <c r="H20" s="84"/>
    </row>
    <row r="21" spans="1:8" ht="50.25" customHeight="1">
      <c r="A21" s="55">
        <v>8</v>
      </c>
      <c r="B21" s="35" t="s">
        <v>15</v>
      </c>
      <c r="C21" s="6" t="s">
        <v>17</v>
      </c>
      <c r="D21" s="5" t="s">
        <v>9</v>
      </c>
      <c r="E21" s="16">
        <v>45</v>
      </c>
      <c r="F21" s="41">
        <v>27.5</v>
      </c>
      <c r="G21" s="16">
        <f>F21-E21</f>
        <v>-17.5</v>
      </c>
      <c r="H21" s="45">
        <f>F21/E21</f>
        <v>0.6111111111111112</v>
      </c>
    </row>
    <row r="22" spans="1:8" ht="14.25" customHeight="1">
      <c r="A22" s="55">
        <v>9</v>
      </c>
      <c r="B22" s="35"/>
      <c r="C22" s="6"/>
      <c r="D22" s="8" t="s">
        <v>2</v>
      </c>
      <c r="E22" s="18">
        <f>SUM(E21)</f>
        <v>45</v>
      </c>
      <c r="F22" s="18">
        <f>SUM(F21)</f>
        <v>27.5</v>
      </c>
      <c r="G22" s="18">
        <f>F22-E22</f>
        <v>-17.5</v>
      </c>
      <c r="H22" s="46">
        <f>F22/E22</f>
        <v>0.6111111111111112</v>
      </c>
    </row>
    <row r="23" spans="1:8" ht="14.25" customHeight="1">
      <c r="A23" s="55">
        <v>10</v>
      </c>
      <c r="B23" s="81" t="s">
        <v>79</v>
      </c>
      <c r="C23" s="81"/>
      <c r="D23" s="81"/>
      <c r="E23" s="81"/>
      <c r="F23" s="81"/>
      <c r="G23" s="81"/>
      <c r="H23" s="82"/>
    </row>
    <row r="24" spans="1:8" ht="51.75" customHeight="1">
      <c r="A24" s="55">
        <v>11</v>
      </c>
      <c r="B24" s="35" t="s">
        <v>80</v>
      </c>
      <c r="C24" s="6" t="s">
        <v>17</v>
      </c>
      <c r="D24" s="5" t="s">
        <v>9</v>
      </c>
      <c r="E24" s="33">
        <v>50</v>
      </c>
      <c r="F24" s="33">
        <v>24.8</v>
      </c>
      <c r="G24" s="16">
        <f>F24-E24</f>
        <v>-25.2</v>
      </c>
      <c r="H24" s="45">
        <f>F24/E24</f>
        <v>0.496</v>
      </c>
    </row>
    <row r="25" spans="1:8" ht="14.25" customHeight="1">
      <c r="A25" s="55">
        <v>12</v>
      </c>
      <c r="B25" s="35"/>
      <c r="C25" s="6"/>
      <c r="D25" s="8" t="s">
        <v>2</v>
      </c>
      <c r="E25" s="18">
        <f>SUM(E24)</f>
        <v>50</v>
      </c>
      <c r="F25" s="18">
        <f>SUM(F24)</f>
        <v>24.8</v>
      </c>
      <c r="G25" s="32">
        <f>F25-E25</f>
        <v>-25.2</v>
      </c>
      <c r="H25" s="47">
        <f>F25/E25</f>
        <v>0.496</v>
      </c>
    </row>
    <row r="26" spans="1:8" ht="16.5" customHeight="1">
      <c r="A26" s="55">
        <v>13</v>
      </c>
      <c r="B26" s="98" t="s">
        <v>97</v>
      </c>
      <c r="C26" s="98"/>
      <c r="D26" s="98"/>
      <c r="E26" s="98"/>
      <c r="F26" s="98"/>
      <c r="G26" s="98"/>
      <c r="H26" s="99"/>
    </row>
    <row r="27" spans="1:8" ht="39" customHeight="1">
      <c r="A27" s="55">
        <v>14</v>
      </c>
      <c r="B27" s="35" t="s">
        <v>18</v>
      </c>
      <c r="C27" s="24" t="s">
        <v>51</v>
      </c>
      <c r="D27" s="25" t="s">
        <v>52</v>
      </c>
      <c r="E27" s="26">
        <v>32</v>
      </c>
      <c r="F27" s="41">
        <v>15.2</v>
      </c>
      <c r="G27" s="17">
        <f>F27-E27</f>
        <v>-16.8</v>
      </c>
      <c r="H27" s="45">
        <f>F27/E27</f>
        <v>0.475</v>
      </c>
    </row>
    <row r="28" spans="1:8" ht="39.75" customHeight="1">
      <c r="A28" s="55">
        <v>15</v>
      </c>
      <c r="B28" s="35" t="s">
        <v>18</v>
      </c>
      <c r="C28" s="24" t="s">
        <v>53</v>
      </c>
      <c r="D28" s="25" t="s">
        <v>54</v>
      </c>
      <c r="E28" s="26">
        <v>0</v>
      </c>
      <c r="F28" s="41">
        <v>0.1</v>
      </c>
      <c r="G28" s="17">
        <f>F28-E28</f>
        <v>0.1</v>
      </c>
      <c r="H28" s="45">
        <v>0</v>
      </c>
    </row>
    <row r="29" spans="1:8" ht="29.25" customHeight="1">
      <c r="A29" s="55">
        <v>16</v>
      </c>
      <c r="B29" s="35" t="s">
        <v>18</v>
      </c>
      <c r="C29" s="24" t="s">
        <v>55</v>
      </c>
      <c r="D29" s="25" t="s">
        <v>56</v>
      </c>
      <c r="E29" s="26">
        <v>0.5</v>
      </c>
      <c r="F29" s="41">
        <v>1.4</v>
      </c>
      <c r="G29" s="17">
        <f>F29-E29</f>
        <v>0.8999999999999999</v>
      </c>
      <c r="H29" s="45">
        <f>F29/E29</f>
        <v>2.8</v>
      </c>
    </row>
    <row r="30" spans="1:8" ht="29.25" customHeight="1">
      <c r="A30" s="55">
        <v>17</v>
      </c>
      <c r="B30" s="35" t="s">
        <v>18</v>
      </c>
      <c r="C30" s="24" t="s">
        <v>57</v>
      </c>
      <c r="D30" s="25" t="s">
        <v>58</v>
      </c>
      <c r="E30" s="26">
        <v>23</v>
      </c>
      <c r="F30" s="41">
        <v>29.7</v>
      </c>
      <c r="G30" s="17">
        <f>F30-E30</f>
        <v>6.699999999999999</v>
      </c>
      <c r="H30" s="45">
        <f>F30/E30</f>
        <v>1.2913043478260868</v>
      </c>
    </row>
    <row r="31" spans="1:8" ht="17.25" customHeight="1">
      <c r="A31" s="55">
        <v>18</v>
      </c>
      <c r="B31" s="35"/>
      <c r="C31" s="6"/>
      <c r="D31" s="8" t="s">
        <v>2</v>
      </c>
      <c r="E31" s="18">
        <f>SUM(E27:E30)</f>
        <v>55.5</v>
      </c>
      <c r="F31" s="18">
        <f>SUM(F27:F30)</f>
        <v>46.4</v>
      </c>
      <c r="G31" s="19">
        <f>F31-E31</f>
        <v>-9.100000000000001</v>
      </c>
      <c r="H31" s="46">
        <f>F31/E31</f>
        <v>0.836036036036036</v>
      </c>
    </row>
    <row r="32" spans="1:8" ht="17.25" customHeight="1">
      <c r="A32" s="55">
        <v>19</v>
      </c>
      <c r="B32" s="81" t="s">
        <v>81</v>
      </c>
      <c r="C32" s="81"/>
      <c r="D32" s="81"/>
      <c r="E32" s="81"/>
      <c r="F32" s="81"/>
      <c r="G32" s="81"/>
      <c r="H32" s="82"/>
    </row>
    <row r="33" spans="1:8" ht="90" customHeight="1">
      <c r="A33" s="55">
        <v>20</v>
      </c>
      <c r="B33" s="35" t="s">
        <v>82</v>
      </c>
      <c r="C33" s="35" t="s">
        <v>83</v>
      </c>
      <c r="D33" s="42" t="s">
        <v>98</v>
      </c>
      <c r="E33" s="33">
        <v>4007.2</v>
      </c>
      <c r="F33" s="33">
        <v>3856.2</v>
      </c>
      <c r="G33" s="17">
        <f>F33-E33</f>
        <v>-151</v>
      </c>
      <c r="H33" s="45">
        <f>F33/E33</f>
        <v>0.9623178279097624</v>
      </c>
    </row>
    <row r="34" spans="1:8" ht="114.75">
      <c r="A34" s="55">
        <v>21</v>
      </c>
      <c r="B34" s="35" t="s">
        <v>82</v>
      </c>
      <c r="C34" s="35" t="s">
        <v>84</v>
      </c>
      <c r="D34" s="43" t="s">
        <v>99</v>
      </c>
      <c r="E34" s="33">
        <v>144.1</v>
      </c>
      <c r="F34" s="33">
        <v>61.5</v>
      </c>
      <c r="G34" s="17">
        <f>F34-E34</f>
        <v>-82.6</v>
      </c>
      <c r="H34" s="45">
        <f aca="true" t="shared" si="0" ref="H34:H40">F34/E34</f>
        <v>0.4267869535045108</v>
      </c>
    </row>
    <row r="35" spans="1:8" ht="90.75" customHeight="1">
      <c r="A35" s="55">
        <v>22</v>
      </c>
      <c r="B35" s="35" t="s">
        <v>82</v>
      </c>
      <c r="C35" s="35" t="s">
        <v>85</v>
      </c>
      <c r="D35" s="42" t="s">
        <v>100</v>
      </c>
      <c r="E35" s="33">
        <v>8773.9</v>
      </c>
      <c r="F35" s="33">
        <v>8087.9</v>
      </c>
      <c r="G35" s="17">
        <f>F35-E35</f>
        <v>-686</v>
      </c>
      <c r="H35" s="45">
        <f t="shared" si="0"/>
        <v>0.9218135606742726</v>
      </c>
    </row>
    <row r="36" spans="1:8" ht="92.25" customHeight="1">
      <c r="A36" s="55">
        <v>23</v>
      </c>
      <c r="B36" s="35" t="s">
        <v>82</v>
      </c>
      <c r="C36" s="35" t="s">
        <v>86</v>
      </c>
      <c r="D36" s="42" t="s">
        <v>101</v>
      </c>
      <c r="E36" s="33">
        <v>170.2</v>
      </c>
      <c r="F36" s="33">
        <v>-532.6</v>
      </c>
      <c r="G36" s="17">
        <f>F36-E36</f>
        <v>-702.8</v>
      </c>
      <c r="H36" s="45">
        <f t="shared" si="0"/>
        <v>-3.1292596944770863</v>
      </c>
    </row>
    <row r="37" spans="1:8" ht="17.25" customHeight="1">
      <c r="A37" s="55">
        <v>24</v>
      </c>
      <c r="B37" s="6"/>
      <c r="C37" s="6"/>
      <c r="D37" s="8" t="s">
        <v>2</v>
      </c>
      <c r="E37" s="18">
        <f>SUM(E33:E36)</f>
        <v>13095.400000000001</v>
      </c>
      <c r="F37" s="18">
        <f>SUM(F33:F36)</f>
        <v>11472.999999999998</v>
      </c>
      <c r="G37" s="34">
        <f>F37-E37</f>
        <v>-1622.4000000000033</v>
      </c>
      <c r="H37" s="47">
        <f t="shared" si="0"/>
        <v>0.8761091681048304</v>
      </c>
    </row>
    <row r="38" spans="1:8" ht="17.25" customHeight="1">
      <c r="A38" s="55">
        <v>25</v>
      </c>
      <c r="B38" s="94" t="s">
        <v>10</v>
      </c>
      <c r="C38" s="94"/>
      <c r="D38" s="94"/>
      <c r="E38" s="94"/>
      <c r="F38" s="94"/>
      <c r="G38" s="94"/>
      <c r="H38" s="95"/>
    </row>
    <row r="39" spans="1:8" ht="53.25" customHeight="1">
      <c r="A39" s="55">
        <v>26</v>
      </c>
      <c r="B39" s="39">
        <v>106</v>
      </c>
      <c r="C39" s="39" t="s">
        <v>61</v>
      </c>
      <c r="D39" s="10" t="s">
        <v>9</v>
      </c>
      <c r="E39" s="20">
        <v>45</v>
      </c>
      <c r="F39" s="67">
        <v>66</v>
      </c>
      <c r="G39" s="21">
        <f>F39-E39</f>
        <v>21</v>
      </c>
      <c r="H39" s="45">
        <f t="shared" si="0"/>
        <v>1.4666666666666666</v>
      </c>
    </row>
    <row r="40" spans="1:8" ht="12" customHeight="1">
      <c r="A40" s="55">
        <v>27</v>
      </c>
      <c r="B40" s="4"/>
      <c r="C40" s="4"/>
      <c r="D40" s="8" t="s">
        <v>2</v>
      </c>
      <c r="E40" s="18">
        <f>SUM(E39)</f>
        <v>45</v>
      </c>
      <c r="F40" s="18">
        <f>SUM(F39)</f>
        <v>66</v>
      </c>
      <c r="G40" s="19">
        <f>F40-E40</f>
        <v>21</v>
      </c>
      <c r="H40" s="47">
        <f t="shared" si="0"/>
        <v>1.4666666666666666</v>
      </c>
    </row>
    <row r="41" spans="1:8" ht="24.75" customHeight="1">
      <c r="A41" s="55">
        <v>28</v>
      </c>
      <c r="B41" s="94" t="s">
        <v>40</v>
      </c>
      <c r="C41" s="94"/>
      <c r="D41" s="94"/>
      <c r="E41" s="94"/>
      <c r="F41" s="94"/>
      <c r="G41" s="94"/>
      <c r="H41" s="95"/>
    </row>
    <row r="42" spans="1:8" ht="76.5">
      <c r="A42" s="55">
        <v>29</v>
      </c>
      <c r="B42" s="60">
        <v>141</v>
      </c>
      <c r="C42" s="61" t="s">
        <v>133</v>
      </c>
      <c r="D42" s="62" t="s">
        <v>134</v>
      </c>
      <c r="E42" s="63">
        <v>13</v>
      </c>
      <c r="F42" s="63">
        <v>50</v>
      </c>
      <c r="G42" s="21">
        <f>F42-E42</f>
        <v>37</v>
      </c>
      <c r="H42" s="48">
        <f>F42/E42</f>
        <v>3.8461538461538463</v>
      </c>
    </row>
    <row r="43" spans="1:8" ht="38.25">
      <c r="A43" s="55">
        <v>30</v>
      </c>
      <c r="B43" s="14">
        <v>141</v>
      </c>
      <c r="C43" s="37" t="s">
        <v>87</v>
      </c>
      <c r="D43" s="28" t="s">
        <v>88</v>
      </c>
      <c r="E43" s="23">
        <v>100</v>
      </c>
      <c r="F43" s="67">
        <v>0</v>
      </c>
      <c r="G43" s="21">
        <f>F43-E43</f>
        <v>-100</v>
      </c>
      <c r="H43" s="48">
        <f>F43/E43</f>
        <v>0</v>
      </c>
    </row>
    <row r="44" spans="1:8" ht="77.25" customHeight="1">
      <c r="A44" s="55">
        <v>31</v>
      </c>
      <c r="B44" s="39">
        <v>141</v>
      </c>
      <c r="C44" s="37" t="s">
        <v>59</v>
      </c>
      <c r="D44" s="28" t="s">
        <v>60</v>
      </c>
      <c r="E44" s="23">
        <v>346.7</v>
      </c>
      <c r="F44" s="67">
        <v>453.5</v>
      </c>
      <c r="G44" s="21">
        <f>F44-E44</f>
        <v>106.80000000000001</v>
      </c>
      <c r="H44" s="48">
        <f>F44/E44</f>
        <v>1.3080473031439286</v>
      </c>
    </row>
    <row r="45" spans="1:8" ht="51" customHeight="1">
      <c r="A45" s="55">
        <v>32</v>
      </c>
      <c r="B45" s="39">
        <v>141</v>
      </c>
      <c r="C45" s="37" t="s">
        <v>61</v>
      </c>
      <c r="D45" s="28" t="s">
        <v>62</v>
      </c>
      <c r="E45" s="23">
        <v>210</v>
      </c>
      <c r="F45" s="67">
        <v>208.4</v>
      </c>
      <c r="G45" s="21">
        <f>F45-E45</f>
        <v>-1.5999999999999943</v>
      </c>
      <c r="H45" s="48">
        <f>F45/E45</f>
        <v>0.9923809523809524</v>
      </c>
    </row>
    <row r="46" spans="1:8" ht="12" customHeight="1">
      <c r="A46" s="55">
        <v>33</v>
      </c>
      <c r="B46" s="39"/>
      <c r="C46" s="4"/>
      <c r="D46" s="8" t="s">
        <v>2</v>
      </c>
      <c r="E46" s="18">
        <f>SUM(E42:E45)</f>
        <v>669.7</v>
      </c>
      <c r="F46" s="18">
        <f>SUM(F42:F45)</f>
        <v>711.9</v>
      </c>
      <c r="G46" s="19">
        <f>F46-E46</f>
        <v>42.19999999999993</v>
      </c>
      <c r="H46" s="46">
        <f>F46/E46</f>
        <v>1.0630132895326265</v>
      </c>
    </row>
    <row r="47" spans="1:8" ht="12" customHeight="1">
      <c r="A47" s="55">
        <v>34</v>
      </c>
      <c r="B47" s="79" t="s">
        <v>135</v>
      </c>
      <c r="C47" s="79"/>
      <c r="D47" s="79"/>
      <c r="E47" s="79"/>
      <c r="F47" s="79"/>
      <c r="G47" s="79"/>
      <c r="H47" s="80"/>
    </row>
    <row r="48" spans="1:8" ht="51">
      <c r="A48" s="55">
        <v>35</v>
      </c>
      <c r="B48" s="39">
        <v>150</v>
      </c>
      <c r="C48" s="37" t="s">
        <v>61</v>
      </c>
      <c r="D48" s="28" t="s">
        <v>62</v>
      </c>
      <c r="E48" s="33">
        <v>5.1</v>
      </c>
      <c r="F48" s="33">
        <v>5.1</v>
      </c>
      <c r="G48" s="21">
        <f>F48-E48</f>
        <v>0</v>
      </c>
      <c r="H48" s="48">
        <f>F48/E48</f>
        <v>1</v>
      </c>
    </row>
    <row r="49" spans="1:8" ht="12" customHeight="1">
      <c r="A49" s="55">
        <v>36</v>
      </c>
      <c r="B49" s="39"/>
      <c r="C49" s="4"/>
      <c r="D49" s="8" t="s">
        <v>2</v>
      </c>
      <c r="E49" s="18">
        <f>SUM(E48)</f>
        <v>5.1</v>
      </c>
      <c r="F49" s="18">
        <f>SUM(F48)</f>
        <v>5.1</v>
      </c>
      <c r="G49" s="34">
        <f>F49-E49</f>
        <v>0</v>
      </c>
      <c r="H49" s="47">
        <v>1</v>
      </c>
    </row>
    <row r="50" spans="1:8" ht="12" customHeight="1">
      <c r="A50" s="55">
        <v>37</v>
      </c>
      <c r="B50" s="88" t="s">
        <v>136</v>
      </c>
      <c r="C50" s="89"/>
      <c r="D50" s="89"/>
      <c r="E50" s="89"/>
      <c r="F50" s="89"/>
      <c r="G50" s="89"/>
      <c r="H50" s="90"/>
    </row>
    <row r="51" spans="1:8" ht="89.25">
      <c r="A51" s="55">
        <v>38</v>
      </c>
      <c r="B51" s="39">
        <v>161</v>
      </c>
      <c r="C51" s="39" t="s">
        <v>137</v>
      </c>
      <c r="D51" s="58" t="s">
        <v>132</v>
      </c>
      <c r="E51" s="66">
        <v>203.7</v>
      </c>
      <c r="F51" s="66">
        <v>203.7</v>
      </c>
      <c r="G51" s="21">
        <f>F51-E51</f>
        <v>0</v>
      </c>
      <c r="H51" s="48">
        <f>F51/E51</f>
        <v>1</v>
      </c>
    </row>
    <row r="52" spans="1:8" ht="12" customHeight="1">
      <c r="A52" s="55">
        <v>39</v>
      </c>
      <c r="B52" s="39"/>
      <c r="C52" s="4"/>
      <c r="D52" s="8" t="s">
        <v>2</v>
      </c>
      <c r="E52" s="18">
        <f>SUM(E51)</f>
        <v>203.7</v>
      </c>
      <c r="F52" s="18">
        <f>SUM(F51)</f>
        <v>203.7</v>
      </c>
      <c r="G52" s="19">
        <f>F52-E52</f>
        <v>0</v>
      </c>
      <c r="H52" s="47">
        <f>F52/E52</f>
        <v>1</v>
      </c>
    </row>
    <row r="53" spans="1:8" ht="12.75">
      <c r="A53" s="55">
        <v>40</v>
      </c>
      <c r="B53" s="94" t="s">
        <v>102</v>
      </c>
      <c r="C53" s="94"/>
      <c r="D53" s="94"/>
      <c r="E53" s="94"/>
      <c r="F53" s="94"/>
      <c r="G53" s="94"/>
      <c r="H53" s="95"/>
    </row>
    <row r="54" spans="1:8" ht="90" customHeight="1">
      <c r="A54" s="55">
        <v>41</v>
      </c>
      <c r="B54" s="39">
        <v>182</v>
      </c>
      <c r="C54" s="36" t="s">
        <v>63</v>
      </c>
      <c r="D54" s="27" t="s">
        <v>64</v>
      </c>
      <c r="E54" s="23">
        <v>23999.9</v>
      </c>
      <c r="F54" s="41">
        <v>16731.6</v>
      </c>
      <c r="G54" s="17">
        <f aca="true" t="shared" si="1" ref="G54:G72">F54-E54</f>
        <v>-7268.300000000003</v>
      </c>
      <c r="H54" s="45">
        <f aca="true" t="shared" si="2" ref="H54:H72">F54/E54</f>
        <v>0.6971529048037699</v>
      </c>
    </row>
    <row r="55" spans="1:8" ht="141.75" customHeight="1">
      <c r="A55" s="55">
        <v>42</v>
      </c>
      <c r="B55" s="39">
        <v>182</v>
      </c>
      <c r="C55" s="37" t="s">
        <v>65</v>
      </c>
      <c r="D55" s="28" t="s">
        <v>66</v>
      </c>
      <c r="E55" s="23">
        <v>48.3</v>
      </c>
      <c r="F55" s="68">
        <v>27.4</v>
      </c>
      <c r="G55" s="17">
        <f t="shared" si="1"/>
        <v>-20.9</v>
      </c>
      <c r="H55" s="45">
        <f t="shared" si="2"/>
        <v>0.567287784679089</v>
      </c>
    </row>
    <row r="56" spans="1:8" ht="52.5" customHeight="1">
      <c r="A56" s="55">
        <v>43</v>
      </c>
      <c r="B56" s="39">
        <v>182</v>
      </c>
      <c r="C56" s="37" t="s">
        <v>67</v>
      </c>
      <c r="D56" s="28" t="s">
        <v>68</v>
      </c>
      <c r="E56" s="23">
        <v>96.6</v>
      </c>
      <c r="F56" s="68">
        <v>53</v>
      </c>
      <c r="G56" s="17">
        <f t="shared" si="1"/>
        <v>-43.599999999999994</v>
      </c>
      <c r="H56" s="45">
        <f t="shared" si="2"/>
        <v>0.5486542443064183</v>
      </c>
    </row>
    <row r="57" spans="1:8" ht="102" customHeight="1">
      <c r="A57" s="55">
        <v>44</v>
      </c>
      <c r="B57" s="39">
        <v>182</v>
      </c>
      <c r="C57" s="37" t="s">
        <v>69</v>
      </c>
      <c r="D57" s="28" t="s">
        <v>70</v>
      </c>
      <c r="E57" s="23">
        <v>386.7</v>
      </c>
      <c r="F57" s="68">
        <v>6.6</v>
      </c>
      <c r="G57" s="17">
        <f t="shared" si="1"/>
        <v>-380.09999999999997</v>
      </c>
      <c r="H57" s="45">
        <f t="shared" si="2"/>
        <v>0.017067494181536073</v>
      </c>
    </row>
    <row r="58" spans="1:8" ht="38.25">
      <c r="A58" s="55">
        <v>45</v>
      </c>
      <c r="B58" s="39">
        <v>182</v>
      </c>
      <c r="C58" s="37" t="s">
        <v>138</v>
      </c>
      <c r="D58" s="28" t="s">
        <v>139</v>
      </c>
      <c r="E58" s="23">
        <v>554.7</v>
      </c>
      <c r="F58" s="68">
        <v>461</v>
      </c>
      <c r="G58" s="17">
        <f t="shared" si="1"/>
        <v>-93.70000000000005</v>
      </c>
      <c r="H58" s="45">
        <f t="shared" si="2"/>
        <v>0.831079862989003</v>
      </c>
    </row>
    <row r="59" spans="1:8" ht="51">
      <c r="A59" s="55">
        <v>46</v>
      </c>
      <c r="B59" s="39">
        <v>182</v>
      </c>
      <c r="C59" s="37" t="s">
        <v>140</v>
      </c>
      <c r="D59" s="28" t="s">
        <v>141</v>
      </c>
      <c r="E59" s="23">
        <v>983.6</v>
      </c>
      <c r="F59" s="68">
        <v>887.8</v>
      </c>
      <c r="G59" s="17">
        <f t="shared" si="1"/>
        <v>-95.80000000000007</v>
      </c>
      <c r="H59" s="45">
        <f t="shared" si="2"/>
        <v>0.9026026840178933</v>
      </c>
    </row>
    <row r="60" spans="1:8" ht="27.75" customHeight="1">
      <c r="A60" s="55">
        <v>47</v>
      </c>
      <c r="B60" s="39">
        <v>182</v>
      </c>
      <c r="C60" s="37" t="s">
        <v>142</v>
      </c>
      <c r="D60" s="28" t="s">
        <v>143</v>
      </c>
      <c r="E60" s="23">
        <v>428.8</v>
      </c>
      <c r="F60" s="68">
        <v>100.4</v>
      </c>
      <c r="G60" s="17">
        <f t="shared" si="1"/>
        <v>-328.4</v>
      </c>
      <c r="H60" s="45">
        <f t="shared" si="2"/>
        <v>0.23414179104477612</v>
      </c>
    </row>
    <row r="61" spans="1:8" ht="25.5">
      <c r="A61" s="55">
        <v>48</v>
      </c>
      <c r="B61" s="39">
        <v>182</v>
      </c>
      <c r="C61" s="37" t="s">
        <v>41</v>
      </c>
      <c r="D61" s="28" t="s">
        <v>4</v>
      </c>
      <c r="E61" s="23">
        <v>8082</v>
      </c>
      <c r="F61" s="68">
        <v>6385.7</v>
      </c>
      <c r="G61" s="17">
        <f t="shared" si="1"/>
        <v>-1696.3000000000002</v>
      </c>
      <c r="H61" s="45">
        <f t="shared" si="2"/>
        <v>0.7901138332096016</v>
      </c>
    </row>
    <row r="62" spans="1:8" ht="14.25" customHeight="1">
      <c r="A62" s="55">
        <v>49</v>
      </c>
      <c r="B62" s="39">
        <v>182</v>
      </c>
      <c r="C62" s="37" t="s">
        <v>42</v>
      </c>
      <c r="D62" s="28" t="s">
        <v>5</v>
      </c>
      <c r="E62" s="23">
        <v>358</v>
      </c>
      <c r="F62" s="68">
        <v>358.1</v>
      </c>
      <c r="G62" s="17">
        <f t="shared" si="1"/>
        <v>0.10000000000002274</v>
      </c>
      <c r="H62" s="45">
        <f t="shared" si="2"/>
        <v>1.0002793296089385</v>
      </c>
    </row>
    <row r="63" spans="1:8" ht="39" customHeight="1">
      <c r="A63" s="55">
        <v>50</v>
      </c>
      <c r="B63" s="39">
        <v>182</v>
      </c>
      <c r="C63" s="37" t="s">
        <v>103</v>
      </c>
      <c r="D63" s="28" t="s">
        <v>104</v>
      </c>
      <c r="E63" s="23">
        <v>474</v>
      </c>
      <c r="F63" s="68">
        <v>159.1</v>
      </c>
      <c r="G63" s="17">
        <f t="shared" si="1"/>
        <v>-314.9</v>
      </c>
      <c r="H63" s="45">
        <f t="shared" si="2"/>
        <v>0.33565400843881854</v>
      </c>
    </row>
    <row r="64" spans="1:8" ht="62.25" customHeight="1">
      <c r="A64" s="55">
        <v>51</v>
      </c>
      <c r="B64" s="39">
        <v>182</v>
      </c>
      <c r="C64" s="37" t="s">
        <v>19</v>
      </c>
      <c r="D64" s="28" t="s">
        <v>12</v>
      </c>
      <c r="E64" s="23">
        <v>2115</v>
      </c>
      <c r="F64" s="68">
        <v>51</v>
      </c>
      <c r="G64" s="17">
        <f t="shared" si="1"/>
        <v>-2064</v>
      </c>
      <c r="H64" s="45">
        <f t="shared" si="2"/>
        <v>0.024113475177304965</v>
      </c>
    </row>
    <row r="65" spans="1:8" ht="54" customHeight="1">
      <c r="A65" s="55">
        <v>52</v>
      </c>
      <c r="B65" s="39">
        <v>182</v>
      </c>
      <c r="C65" s="37" t="s">
        <v>105</v>
      </c>
      <c r="D65" s="28" t="s">
        <v>108</v>
      </c>
      <c r="E65" s="23">
        <v>4675</v>
      </c>
      <c r="F65" s="68">
        <v>3039.5</v>
      </c>
      <c r="G65" s="17">
        <f t="shared" si="1"/>
        <v>-1635.5</v>
      </c>
      <c r="H65" s="45">
        <f t="shared" si="2"/>
        <v>0.6501604278074866</v>
      </c>
    </row>
    <row r="66" spans="1:8" ht="51">
      <c r="A66" s="55">
        <v>53</v>
      </c>
      <c r="B66" s="39">
        <v>182</v>
      </c>
      <c r="C66" s="37" t="s">
        <v>106</v>
      </c>
      <c r="D66" s="28" t="s">
        <v>107</v>
      </c>
      <c r="E66" s="23">
        <v>1363</v>
      </c>
      <c r="F66" s="68">
        <v>186.7</v>
      </c>
      <c r="G66" s="17">
        <f t="shared" si="1"/>
        <v>-1176.3</v>
      </c>
      <c r="H66" s="45">
        <f t="shared" si="2"/>
        <v>0.13697725605282465</v>
      </c>
    </row>
    <row r="67" spans="1:8" ht="63.75" customHeight="1">
      <c r="A67" s="55">
        <v>54</v>
      </c>
      <c r="B67" s="39">
        <v>182</v>
      </c>
      <c r="C67" s="36" t="s">
        <v>71</v>
      </c>
      <c r="D67" s="27" t="s">
        <v>13</v>
      </c>
      <c r="E67" s="23">
        <v>1249.3</v>
      </c>
      <c r="F67" s="68">
        <v>1057.5</v>
      </c>
      <c r="G67" s="17">
        <f t="shared" si="1"/>
        <v>-191.79999999999995</v>
      </c>
      <c r="H67" s="45">
        <f t="shared" si="2"/>
        <v>0.8464740254542544</v>
      </c>
    </row>
    <row r="68" spans="1:8" ht="36.75" customHeight="1">
      <c r="A68" s="55">
        <v>55</v>
      </c>
      <c r="B68" s="39">
        <v>182</v>
      </c>
      <c r="C68" s="37" t="s">
        <v>77</v>
      </c>
      <c r="D68" s="31" t="s">
        <v>109</v>
      </c>
      <c r="E68" s="23">
        <v>0</v>
      </c>
      <c r="F68" s="68">
        <v>1.2</v>
      </c>
      <c r="G68" s="17">
        <f t="shared" si="1"/>
        <v>1.2</v>
      </c>
      <c r="H68" s="45">
        <v>0</v>
      </c>
    </row>
    <row r="69" spans="1:8" ht="12.75">
      <c r="A69" s="55">
        <v>56</v>
      </c>
      <c r="B69" s="39"/>
      <c r="C69" s="4"/>
      <c r="D69" s="7" t="s">
        <v>2</v>
      </c>
      <c r="E69" s="18">
        <f>SUM(E54:E68)</f>
        <v>44814.9</v>
      </c>
      <c r="F69" s="18">
        <f>SUM(F54:F68)</f>
        <v>29506.6</v>
      </c>
      <c r="G69" s="19">
        <f t="shared" si="1"/>
        <v>-15308.300000000003</v>
      </c>
      <c r="H69" s="46">
        <f t="shared" si="2"/>
        <v>0.6584104840131295</v>
      </c>
    </row>
    <row r="70" spans="1:8" ht="12.75">
      <c r="A70" s="55">
        <v>57</v>
      </c>
      <c r="B70" s="79" t="s">
        <v>110</v>
      </c>
      <c r="C70" s="79"/>
      <c r="D70" s="79"/>
      <c r="E70" s="79"/>
      <c r="F70" s="79"/>
      <c r="G70" s="79"/>
      <c r="H70" s="80"/>
    </row>
    <row r="71" spans="1:8" ht="51">
      <c r="A71" s="55">
        <v>58</v>
      </c>
      <c r="B71" s="39">
        <v>188</v>
      </c>
      <c r="C71" s="39" t="s">
        <v>61</v>
      </c>
      <c r="D71" s="5" t="s">
        <v>9</v>
      </c>
      <c r="E71" s="33">
        <v>700</v>
      </c>
      <c r="F71" s="33">
        <v>376.8</v>
      </c>
      <c r="G71" s="17">
        <f t="shared" si="1"/>
        <v>-323.2</v>
      </c>
      <c r="H71" s="45">
        <f t="shared" si="2"/>
        <v>0.5382857142857143</v>
      </c>
    </row>
    <row r="72" spans="1:8" ht="12.75">
      <c r="A72" s="55">
        <v>59</v>
      </c>
      <c r="B72" s="4"/>
      <c r="C72" s="4"/>
      <c r="D72" s="7" t="s">
        <v>2</v>
      </c>
      <c r="E72" s="18">
        <f>SUM(E71)</f>
        <v>700</v>
      </c>
      <c r="F72" s="18">
        <f>SUM(F71)</f>
        <v>376.8</v>
      </c>
      <c r="G72" s="34">
        <f t="shared" si="1"/>
        <v>-323.2</v>
      </c>
      <c r="H72" s="46">
        <f t="shared" si="2"/>
        <v>0.5382857142857143</v>
      </c>
    </row>
    <row r="73" spans="1:8" ht="15" customHeight="1">
      <c r="A73" s="55">
        <v>60</v>
      </c>
      <c r="B73" s="98" t="s">
        <v>43</v>
      </c>
      <c r="C73" s="98"/>
      <c r="D73" s="98"/>
      <c r="E73" s="98"/>
      <c r="F73" s="98"/>
      <c r="G73" s="98"/>
      <c r="H73" s="99"/>
    </row>
    <row r="74" spans="1:8" ht="28.5" customHeight="1">
      <c r="A74" s="55">
        <v>61</v>
      </c>
      <c r="B74" s="35" t="s">
        <v>20</v>
      </c>
      <c r="C74" s="35" t="s">
        <v>111</v>
      </c>
      <c r="D74" s="5" t="s">
        <v>8</v>
      </c>
      <c r="E74" s="16">
        <v>170</v>
      </c>
      <c r="F74" s="41">
        <v>46</v>
      </c>
      <c r="G74" s="17">
        <f>F74-E74</f>
        <v>-124</v>
      </c>
      <c r="H74" s="45">
        <f>F74/E74</f>
        <v>0.27058823529411763</v>
      </c>
    </row>
    <row r="75" spans="1:8" ht="89.25">
      <c r="A75" s="55">
        <v>62</v>
      </c>
      <c r="B75" s="35" t="s">
        <v>20</v>
      </c>
      <c r="C75" s="35" t="s">
        <v>176</v>
      </c>
      <c r="D75" s="5" t="s">
        <v>177</v>
      </c>
      <c r="E75" s="16">
        <v>0</v>
      </c>
      <c r="F75" s="41">
        <v>0.3</v>
      </c>
      <c r="G75" s="17">
        <f>F75-E75</f>
        <v>0.3</v>
      </c>
      <c r="H75" s="45">
        <v>0</v>
      </c>
    </row>
    <row r="76" spans="1:8" ht="12.75">
      <c r="A76" s="55">
        <v>63</v>
      </c>
      <c r="B76" s="6"/>
      <c r="C76" s="6"/>
      <c r="D76" s="8" t="s">
        <v>2</v>
      </c>
      <c r="E76" s="18">
        <f>SUM(E74:E75)</f>
        <v>170</v>
      </c>
      <c r="F76" s="18">
        <f>SUM(F74:F75)</f>
        <v>46.3</v>
      </c>
      <c r="G76" s="19">
        <f>F76-E76</f>
        <v>-123.7</v>
      </c>
      <c r="H76" s="46">
        <f>F76/E76</f>
        <v>0.2723529411764706</v>
      </c>
    </row>
    <row r="77" spans="1:8" ht="18.75" customHeight="1">
      <c r="A77" s="55">
        <v>64</v>
      </c>
      <c r="B77" s="98" t="s">
        <v>6</v>
      </c>
      <c r="C77" s="98"/>
      <c r="D77" s="98"/>
      <c r="E77" s="98"/>
      <c r="F77" s="98"/>
      <c r="G77" s="98"/>
      <c r="H77" s="99"/>
    </row>
    <row r="78" spans="1:8" ht="78" customHeight="1">
      <c r="A78" s="55">
        <v>65</v>
      </c>
      <c r="B78" s="64" t="s">
        <v>21</v>
      </c>
      <c r="C78" s="38" t="s">
        <v>144</v>
      </c>
      <c r="D78" s="27" t="s">
        <v>145</v>
      </c>
      <c r="E78" s="23">
        <v>25</v>
      </c>
      <c r="F78" s="67">
        <v>0</v>
      </c>
      <c r="G78" s="22">
        <f aca="true" t="shared" si="3" ref="G78:G114">F78-E78</f>
        <v>-25</v>
      </c>
      <c r="H78" s="49">
        <f aca="true" t="shared" si="4" ref="H78:H112">F78/E78</f>
        <v>0</v>
      </c>
    </row>
    <row r="79" spans="1:8" ht="66.75" customHeight="1">
      <c r="A79" s="55">
        <v>66</v>
      </c>
      <c r="B79" s="64" t="s">
        <v>21</v>
      </c>
      <c r="C79" s="38" t="s">
        <v>112</v>
      </c>
      <c r="D79" s="27" t="s">
        <v>113</v>
      </c>
      <c r="E79" s="23">
        <v>4300.8</v>
      </c>
      <c r="F79" s="67">
        <v>2571.5</v>
      </c>
      <c r="G79" s="22">
        <f t="shared" si="3"/>
        <v>-1729.3000000000002</v>
      </c>
      <c r="H79" s="49">
        <f t="shared" si="4"/>
        <v>0.5979120163690476</v>
      </c>
    </row>
    <row r="80" spans="1:8" ht="63.75">
      <c r="A80" s="55">
        <v>67</v>
      </c>
      <c r="B80" s="35" t="s">
        <v>21</v>
      </c>
      <c r="C80" s="38" t="s">
        <v>114</v>
      </c>
      <c r="D80" s="27" t="s">
        <v>115</v>
      </c>
      <c r="E80" s="23">
        <v>2736.5</v>
      </c>
      <c r="F80" s="67">
        <v>1472.6</v>
      </c>
      <c r="G80" s="22">
        <f t="shared" si="3"/>
        <v>-1263.9</v>
      </c>
      <c r="H80" s="49">
        <f t="shared" si="4"/>
        <v>0.5381326511967842</v>
      </c>
    </row>
    <row r="81" spans="1:8" ht="51">
      <c r="A81" s="55">
        <v>68</v>
      </c>
      <c r="B81" s="35" t="s">
        <v>21</v>
      </c>
      <c r="C81" s="38" t="s">
        <v>117</v>
      </c>
      <c r="D81" s="29" t="s">
        <v>116</v>
      </c>
      <c r="E81" s="23">
        <v>4381.6</v>
      </c>
      <c r="F81" s="41">
        <v>1367.8</v>
      </c>
      <c r="G81" s="22">
        <f t="shared" si="3"/>
        <v>-3013.8</v>
      </c>
      <c r="H81" s="49">
        <f t="shared" si="4"/>
        <v>0.3121690706591199</v>
      </c>
    </row>
    <row r="82" spans="1:8" ht="38.25">
      <c r="A82" s="55">
        <v>69</v>
      </c>
      <c r="B82" s="35" t="s">
        <v>21</v>
      </c>
      <c r="C82" s="37" t="s">
        <v>48</v>
      </c>
      <c r="D82" s="28" t="s">
        <v>49</v>
      </c>
      <c r="E82" s="23">
        <v>59.3</v>
      </c>
      <c r="F82" s="41">
        <v>59.3</v>
      </c>
      <c r="G82" s="22">
        <f t="shared" si="3"/>
        <v>0</v>
      </c>
      <c r="H82" s="49">
        <f t="shared" si="4"/>
        <v>1</v>
      </c>
    </row>
    <row r="83" spans="1:8" ht="28.5" customHeight="1">
      <c r="A83" s="55">
        <v>70</v>
      </c>
      <c r="B83" s="35" t="s">
        <v>21</v>
      </c>
      <c r="C83" s="37" t="s">
        <v>89</v>
      </c>
      <c r="D83" s="28" t="s">
        <v>90</v>
      </c>
      <c r="E83" s="23">
        <v>36.5</v>
      </c>
      <c r="F83" s="41">
        <v>31.2</v>
      </c>
      <c r="G83" s="22">
        <f t="shared" si="3"/>
        <v>-5.300000000000001</v>
      </c>
      <c r="H83" s="49">
        <f t="shared" si="4"/>
        <v>0.8547945205479451</v>
      </c>
    </row>
    <row r="84" spans="1:8" ht="117.75" customHeight="1">
      <c r="A84" s="55">
        <v>71</v>
      </c>
      <c r="B84" s="35" t="s">
        <v>21</v>
      </c>
      <c r="C84" s="37" t="s">
        <v>72</v>
      </c>
      <c r="D84" s="28" t="s">
        <v>118</v>
      </c>
      <c r="E84" s="23">
        <v>374.5</v>
      </c>
      <c r="F84" s="41">
        <v>380.9</v>
      </c>
      <c r="G84" s="22">
        <f t="shared" si="3"/>
        <v>6.399999999999977</v>
      </c>
      <c r="H84" s="49">
        <f t="shared" si="4"/>
        <v>1.0170894526034713</v>
      </c>
    </row>
    <row r="85" spans="1:8" ht="52.5" customHeight="1">
      <c r="A85" s="55">
        <v>72</v>
      </c>
      <c r="B85" s="35" t="s">
        <v>21</v>
      </c>
      <c r="C85" s="37" t="s">
        <v>16</v>
      </c>
      <c r="D85" s="28" t="s">
        <v>7</v>
      </c>
      <c r="E85" s="23">
        <v>404.4</v>
      </c>
      <c r="F85" s="41">
        <v>817.2</v>
      </c>
      <c r="G85" s="22">
        <f t="shared" si="3"/>
        <v>412.80000000000007</v>
      </c>
      <c r="H85" s="49">
        <f t="shared" si="4"/>
        <v>2.020771513353116</v>
      </c>
    </row>
    <row r="86" spans="1:8" ht="101.25" customHeight="1">
      <c r="A86" s="55">
        <v>73</v>
      </c>
      <c r="B86" s="35" t="s">
        <v>21</v>
      </c>
      <c r="C86" s="37" t="s">
        <v>184</v>
      </c>
      <c r="D86" s="28" t="s">
        <v>185</v>
      </c>
      <c r="E86" s="23">
        <v>0</v>
      </c>
      <c r="F86" s="41">
        <v>15.1</v>
      </c>
      <c r="G86" s="22">
        <f t="shared" si="3"/>
        <v>15.1</v>
      </c>
      <c r="H86" s="49">
        <v>0</v>
      </c>
    </row>
    <row r="87" spans="1:8" ht="66" customHeight="1">
      <c r="A87" s="55">
        <v>74</v>
      </c>
      <c r="B87" s="35" t="s">
        <v>21</v>
      </c>
      <c r="C87" s="37" t="s">
        <v>159</v>
      </c>
      <c r="D87" s="28" t="s">
        <v>160</v>
      </c>
      <c r="E87" s="23">
        <v>72.8</v>
      </c>
      <c r="F87" s="41">
        <v>72.8</v>
      </c>
      <c r="G87" s="22">
        <f t="shared" si="3"/>
        <v>0</v>
      </c>
      <c r="H87" s="49">
        <f t="shared" si="4"/>
        <v>1</v>
      </c>
    </row>
    <row r="88" spans="1:8" ht="66" customHeight="1">
      <c r="A88" s="55">
        <v>75</v>
      </c>
      <c r="B88" s="35" t="s">
        <v>21</v>
      </c>
      <c r="C88" s="37" t="s">
        <v>74</v>
      </c>
      <c r="D88" s="28" t="s">
        <v>75</v>
      </c>
      <c r="E88" s="23">
        <v>0</v>
      </c>
      <c r="F88" s="41">
        <v>62.1</v>
      </c>
      <c r="G88" s="22">
        <f t="shared" si="3"/>
        <v>62.1</v>
      </c>
      <c r="H88" s="49">
        <v>0</v>
      </c>
    </row>
    <row r="89" spans="1:8" ht="54.75" customHeight="1">
      <c r="A89" s="55">
        <v>76</v>
      </c>
      <c r="B89" s="35" t="s">
        <v>21</v>
      </c>
      <c r="C89" s="37" t="s">
        <v>17</v>
      </c>
      <c r="D89" s="28" t="s">
        <v>62</v>
      </c>
      <c r="E89" s="23">
        <v>140</v>
      </c>
      <c r="F89" s="41">
        <v>58.4</v>
      </c>
      <c r="G89" s="22">
        <f t="shared" si="3"/>
        <v>-81.6</v>
      </c>
      <c r="H89" s="49">
        <f t="shared" si="4"/>
        <v>0.41714285714285715</v>
      </c>
    </row>
    <row r="90" spans="1:8" ht="25.5">
      <c r="A90" s="55">
        <v>77</v>
      </c>
      <c r="B90" s="35" t="s">
        <v>21</v>
      </c>
      <c r="C90" s="37" t="s">
        <v>157</v>
      </c>
      <c r="D90" s="28" t="s">
        <v>158</v>
      </c>
      <c r="E90" s="23">
        <v>0</v>
      </c>
      <c r="F90" s="41">
        <v>0</v>
      </c>
      <c r="G90" s="22">
        <f t="shared" si="3"/>
        <v>0</v>
      </c>
      <c r="H90" s="49">
        <v>0</v>
      </c>
    </row>
    <row r="91" spans="1:8" ht="51">
      <c r="A91" s="55">
        <v>78</v>
      </c>
      <c r="B91" s="35" t="s">
        <v>21</v>
      </c>
      <c r="C91" s="37" t="s">
        <v>146</v>
      </c>
      <c r="D91" s="28" t="s">
        <v>147</v>
      </c>
      <c r="E91" s="23">
        <v>325.4</v>
      </c>
      <c r="F91" s="41">
        <v>325.4</v>
      </c>
      <c r="G91" s="22">
        <f t="shared" si="3"/>
        <v>0</v>
      </c>
      <c r="H91" s="49">
        <f t="shared" si="4"/>
        <v>1</v>
      </c>
    </row>
    <row r="92" spans="1:8" ht="63.75">
      <c r="A92" s="55">
        <v>79</v>
      </c>
      <c r="B92" s="35" t="s">
        <v>21</v>
      </c>
      <c r="C92" s="37" t="s">
        <v>161</v>
      </c>
      <c r="D92" s="28" t="s">
        <v>162</v>
      </c>
      <c r="E92" s="23">
        <v>1214.3</v>
      </c>
      <c r="F92" s="41">
        <v>1214.3</v>
      </c>
      <c r="G92" s="22">
        <f t="shared" si="3"/>
        <v>0</v>
      </c>
      <c r="H92" s="49">
        <f t="shared" si="4"/>
        <v>1</v>
      </c>
    </row>
    <row r="93" spans="1:8" ht="38.25">
      <c r="A93" s="55">
        <v>80</v>
      </c>
      <c r="B93" s="35" t="s">
        <v>21</v>
      </c>
      <c r="C93" s="37" t="s">
        <v>161</v>
      </c>
      <c r="D93" s="28" t="s">
        <v>163</v>
      </c>
      <c r="E93" s="23">
        <v>163.9</v>
      </c>
      <c r="F93" s="41">
        <v>163.9</v>
      </c>
      <c r="G93" s="22">
        <f t="shared" si="3"/>
        <v>0</v>
      </c>
      <c r="H93" s="49">
        <f t="shared" si="4"/>
        <v>1</v>
      </c>
    </row>
    <row r="94" spans="1:8" ht="38.25">
      <c r="A94" s="55">
        <v>81</v>
      </c>
      <c r="B94" s="35" t="s">
        <v>21</v>
      </c>
      <c r="C94" s="37" t="s">
        <v>23</v>
      </c>
      <c r="D94" s="28" t="s">
        <v>164</v>
      </c>
      <c r="E94" s="23">
        <v>121.5</v>
      </c>
      <c r="F94" s="41">
        <v>0</v>
      </c>
      <c r="G94" s="22">
        <f t="shared" si="3"/>
        <v>-121.5</v>
      </c>
      <c r="H94" s="49">
        <f t="shared" si="4"/>
        <v>0</v>
      </c>
    </row>
    <row r="95" spans="1:8" ht="67.5" customHeight="1">
      <c r="A95" s="55">
        <v>82</v>
      </c>
      <c r="B95" s="35" t="s">
        <v>21</v>
      </c>
      <c r="C95" s="37" t="s">
        <v>23</v>
      </c>
      <c r="D95" s="28" t="s">
        <v>187</v>
      </c>
      <c r="E95" s="23">
        <v>152.2</v>
      </c>
      <c r="F95" s="41">
        <v>0</v>
      </c>
      <c r="G95" s="22">
        <f t="shared" si="3"/>
        <v>-152.2</v>
      </c>
      <c r="H95" s="49">
        <f t="shared" si="4"/>
        <v>0</v>
      </c>
    </row>
    <row r="96" spans="1:8" ht="64.5" customHeight="1">
      <c r="A96" s="55">
        <v>83</v>
      </c>
      <c r="B96" s="35" t="s">
        <v>21</v>
      </c>
      <c r="C96" s="37" t="s">
        <v>24</v>
      </c>
      <c r="D96" s="28" t="s">
        <v>32</v>
      </c>
      <c r="E96" s="30">
        <v>6599</v>
      </c>
      <c r="F96" s="41">
        <v>5234.8</v>
      </c>
      <c r="G96" s="22">
        <f t="shared" si="3"/>
        <v>-1364.1999999999998</v>
      </c>
      <c r="H96" s="49">
        <f t="shared" si="4"/>
        <v>0.7932717078345204</v>
      </c>
    </row>
    <row r="97" spans="1:8" ht="142.5" customHeight="1">
      <c r="A97" s="55">
        <v>84</v>
      </c>
      <c r="B97" s="35" t="s">
        <v>22</v>
      </c>
      <c r="C97" s="37" t="s">
        <v>148</v>
      </c>
      <c r="D97" s="28" t="s">
        <v>149</v>
      </c>
      <c r="E97" s="23">
        <v>11.6</v>
      </c>
      <c r="F97" s="41">
        <v>11.6</v>
      </c>
      <c r="G97" s="22">
        <f t="shared" si="3"/>
        <v>0</v>
      </c>
      <c r="H97" s="49">
        <f t="shared" si="4"/>
        <v>1</v>
      </c>
    </row>
    <row r="98" spans="1:8" ht="102">
      <c r="A98" s="55">
        <v>85</v>
      </c>
      <c r="B98" s="35" t="s">
        <v>21</v>
      </c>
      <c r="C98" s="37" t="s">
        <v>25</v>
      </c>
      <c r="D98" s="28" t="s">
        <v>150</v>
      </c>
      <c r="E98" s="23">
        <v>744</v>
      </c>
      <c r="F98" s="41">
        <v>632.4</v>
      </c>
      <c r="G98" s="22">
        <f t="shared" si="3"/>
        <v>-111.60000000000002</v>
      </c>
      <c r="H98" s="49">
        <f t="shared" si="4"/>
        <v>0.85</v>
      </c>
    </row>
    <row r="99" spans="1:8" ht="68.25" customHeight="1">
      <c r="A99" s="55">
        <v>86</v>
      </c>
      <c r="B99" s="35" t="s">
        <v>21</v>
      </c>
      <c r="C99" s="37" t="s">
        <v>26</v>
      </c>
      <c r="D99" s="28" t="s">
        <v>33</v>
      </c>
      <c r="E99" s="23">
        <v>1248</v>
      </c>
      <c r="F99" s="41">
        <v>1069.9</v>
      </c>
      <c r="G99" s="22">
        <f t="shared" si="3"/>
        <v>-178.0999999999999</v>
      </c>
      <c r="H99" s="49">
        <f t="shared" si="4"/>
        <v>0.8572916666666668</v>
      </c>
    </row>
    <row r="100" spans="1:8" ht="88.5" customHeight="1">
      <c r="A100" s="55">
        <v>87</v>
      </c>
      <c r="B100" s="35" t="s">
        <v>21</v>
      </c>
      <c r="C100" s="37" t="s">
        <v>27</v>
      </c>
      <c r="D100" s="28" t="s">
        <v>34</v>
      </c>
      <c r="E100" s="23">
        <v>258</v>
      </c>
      <c r="F100" s="41">
        <v>193.5</v>
      </c>
      <c r="G100" s="22">
        <f t="shared" si="3"/>
        <v>-64.5</v>
      </c>
      <c r="H100" s="49">
        <f t="shared" si="4"/>
        <v>0.75</v>
      </c>
    </row>
    <row r="101" spans="1:8" ht="75.75" customHeight="1">
      <c r="A101" s="55">
        <v>88</v>
      </c>
      <c r="B101" s="35" t="s">
        <v>21</v>
      </c>
      <c r="C101" s="38" t="s">
        <v>27</v>
      </c>
      <c r="D101" s="29" t="s">
        <v>35</v>
      </c>
      <c r="E101" s="23">
        <v>17180</v>
      </c>
      <c r="F101" s="41">
        <v>16316.1</v>
      </c>
      <c r="G101" s="22">
        <f t="shared" si="3"/>
        <v>-863.8999999999996</v>
      </c>
      <c r="H101" s="49">
        <f t="shared" si="4"/>
        <v>0.9497147846332945</v>
      </c>
    </row>
    <row r="102" spans="1:8" ht="102" customHeight="1">
      <c r="A102" s="55">
        <v>89</v>
      </c>
      <c r="B102" s="35" t="s">
        <v>21</v>
      </c>
      <c r="C102" s="37" t="s">
        <v>27</v>
      </c>
      <c r="D102" s="28" t="s">
        <v>119</v>
      </c>
      <c r="E102" s="23">
        <v>0.1</v>
      </c>
      <c r="F102" s="41">
        <v>0.1</v>
      </c>
      <c r="G102" s="22">
        <f t="shared" si="3"/>
        <v>0</v>
      </c>
      <c r="H102" s="49">
        <f t="shared" si="4"/>
        <v>1</v>
      </c>
    </row>
    <row r="103" spans="1:8" ht="51.75" customHeight="1">
      <c r="A103" s="55">
        <v>90</v>
      </c>
      <c r="B103" s="35" t="s">
        <v>21</v>
      </c>
      <c r="C103" s="37" t="s">
        <v>27</v>
      </c>
      <c r="D103" s="28" t="s">
        <v>73</v>
      </c>
      <c r="E103" s="23">
        <v>98.3</v>
      </c>
      <c r="F103" s="41">
        <v>98.3</v>
      </c>
      <c r="G103" s="22">
        <f t="shared" si="3"/>
        <v>0</v>
      </c>
      <c r="H103" s="49">
        <f t="shared" si="4"/>
        <v>1</v>
      </c>
    </row>
    <row r="104" spans="1:8" ht="87.75" customHeight="1">
      <c r="A104" s="55">
        <v>91</v>
      </c>
      <c r="B104" s="35" t="s">
        <v>22</v>
      </c>
      <c r="C104" s="37" t="s">
        <v>27</v>
      </c>
      <c r="D104" s="28" t="s">
        <v>91</v>
      </c>
      <c r="E104" s="23">
        <v>5060.2</v>
      </c>
      <c r="F104" s="41">
        <v>5060.2</v>
      </c>
      <c r="G104" s="22">
        <f t="shared" si="3"/>
        <v>0</v>
      </c>
      <c r="H104" s="49">
        <f t="shared" si="4"/>
        <v>1</v>
      </c>
    </row>
    <row r="105" spans="1:8" ht="141" customHeight="1">
      <c r="A105" s="55">
        <v>92</v>
      </c>
      <c r="B105" s="35" t="s">
        <v>21</v>
      </c>
      <c r="C105" s="37" t="s">
        <v>27</v>
      </c>
      <c r="D105" s="28" t="s">
        <v>92</v>
      </c>
      <c r="E105" s="23">
        <v>0.1</v>
      </c>
      <c r="F105" s="41">
        <v>0.1</v>
      </c>
      <c r="G105" s="22">
        <f t="shared" si="3"/>
        <v>0</v>
      </c>
      <c r="H105" s="49">
        <f t="shared" si="4"/>
        <v>1</v>
      </c>
    </row>
    <row r="106" spans="1:8" ht="63.75">
      <c r="A106" s="55">
        <v>93</v>
      </c>
      <c r="B106" s="65">
        <v>901</v>
      </c>
      <c r="C106" s="37" t="s">
        <v>27</v>
      </c>
      <c r="D106" s="28" t="s">
        <v>151</v>
      </c>
      <c r="E106" s="23">
        <v>379.8</v>
      </c>
      <c r="F106" s="41">
        <v>379.8</v>
      </c>
      <c r="G106" s="22">
        <f t="shared" si="3"/>
        <v>0</v>
      </c>
      <c r="H106" s="49">
        <f t="shared" si="4"/>
        <v>1</v>
      </c>
    </row>
    <row r="107" spans="1:8" ht="51">
      <c r="A107" s="55">
        <v>94</v>
      </c>
      <c r="B107" s="65">
        <v>901</v>
      </c>
      <c r="C107" s="44" t="s">
        <v>152</v>
      </c>
      <c r="D107" s="28" t="s">
        <v>153</v>
      </c>
      <c r="E107" s="23">
        <v>299.2</v>
      </c>
      <c r="F107" s="41">
        <v>238</v>
      </c>
      <c r="G107" s="22">
        <f t="shared" si="3"/>
        <v>-61.19999999999999</v>
      </c>
      <c r="H107" s="49">
        <f t="shared" si="4"/>
        <v>0.7954545454545455</v>
      </c>
    </row>
    <row r="108" spans="1:8" ht="54.75" customHeight="1">
      <c r="A108" s="55">
        <v>95</v>
      </c>
      <c r="B108" s="35" t="s">
        <v>21</v>
      </c>
      <c r="C108" s="38" t="s">
        <v>165</v>
      </c>
      <c r="D108" s="29" t="s">
        <v>154</v>
      </c>
      <c r="E108" s="23">
        <v>38881</v>
      </c>
      <c r="F108" s="41">
        <v>0</v>
      </c>
      <c r="G108" s="22">
        <f t="shared" si="3"/>
        <v>-38881</v>
      </c>
      <c r="H108" s="49">
        <f t="shared" si="4"/>
        <v>0</v>
      </c>
    </row>
    <row r="109" spans="1:8" ht="66.75" customHeight="1">
      <c r="A109" s="55">
        <v>96</v>
      </c>
      <c r="B109" s="35" t="s">
        <v>21</v>
      </c>
      <c r="C109" s="38" t="s">
        <v>165</v>
      </c>
      <c r="D109" s="29" t="s">
        <v>166</v>
      </c>
      <c r="E109" s="23">
        <v>2030.4</v>
      </c>
      <c r="F109" s="41">
        <v>2030.4</v>
      </c>
      <c r="G109" s="22">
        <f t="shared" si="3"/>
        <v>0</v>
      </c>
      <c r="H109" s="49">
        <f t="shared" si="4"/>
        <v>1</v>
      </c>
    </row>
    <row r="110" spans="1:8" ht="54.75" customHeight="1">
      <c r="A110" s="55">
        <v>97</v>
      </c>
      <c r="B110" s="35" t="s">
        <v>21</v>
      </c>
      <c r="C110" s="38" t="s">
        <v>165</v>
      </c>
      <c r="D110" s="29" t="s">
        <v>167</v>
      </c>
      <c r="E110" s="23">
        <v>2337.4</v>
      </c>
      <c r="F110" s="41">
        <v>2337.4</v>
      </c>
      <c r="G110" s="22">
        <f t="shared" si="3"/>
        <v>0</v>
      </c>
      <c r="H110" s="49">
        <f t="shared" si="4"/>
        <v>1</v>
      </c>
    </row>
    <row r="111" spans="1:8" ht="54.75" customHeight="1">
      <c r="A111" s="55">
        <v>98</v>
      </c>
      <c r="B111" s="35" t="s">
        <v>21</v>
      </c>
      <c r="C111" s="38" t="s">
        <v>165</v>
      </c>
      <c r="D111" s="29" t="s">
        <v>168</v>
      </c>
      <c r="E111" s="23">
        <v>8628.4</v>
      </c>
      <c r="F111" s="41">
        <v>8628.4</v>
      </c>
      <c r="G111" s="22">
        <f t="shared" si="3"/>
        <v>0</v>
      </c>
      <c r="H111" s="49">
        <f t="shared" si="4"/>
        <v>1</v>
      </c>
    </row>
    <row r="112" spans="1:8" ht="65.25" customHeight="1">
      <c r="A112" s="55">
        <v>99</v>
      </c>
      <c r="B112" s="35" t="s">
        <v>21</v>
      </c>
      <c r="C112" s="38" t="s">
        <v>165</v>
      </c>
      <c r="D112" s="29" t="s">
        <v>186</v>
      </c>
      <c r="E112" s="23">
        <v>1900</v>
      </c>
      <c r="F112" s="41">
        <v>1900</v>
      </c>
      <c r="G112" s="22">
        <f t="shared" si="3"/>
        <v>0</v>
      </c>
      <c r="H112" s="49">
        <f t="shared" si="4"/>
        <v>1</v>
      </c>
    </row>
    <row r="113" spans="1:8" ht="51.75" customHeight="1">
      <c r="A113" s="55">
        <v>100</v>
      </c>
      <c r="B113" s="35" t="s">
        <v>22</v>
      </c>
      <c r="C113" s="38" t="s">
        <v>28</v>
      </c>
      <c r="D113" s="29" t="s">
        <v>76</v>
      </c>
      <c r="E113" s="23">
        <v>0</v>
      </c>
      <c r="F113" s="41">
        <v>-58.1</v>
      </c>
      <c r="G113" s="22">
        <f t="shared" si="3"/>
        <v>-58.1</v>
      </c>
      <c r="H113" s="49">
        <v>0</v>
      </c>
    </row>
    <row r="114" spans="1:8" ht="12.75">
      <c r="A114" s="55">
        <v>101</v>
      </c>
      <c r="B114" s="6"/>
      <c r="C114" s="6"/>
      <c r="D114" s="8" t="s">
        <v>2</v>
      </c>
      <c r="E114" s="18">
        <f>SUM(E78:E113)</f>
        <v>100164.19999999998</v>
      </c>
      <c r="F114" s="18">
        <f>SUM(F78:F113)</f>
        <v>52685.4</v>
      </c>
      <c r="G114" s="18">
        <f t="shared" si="3"/>
        <v>-47478.79999999998</v>
      </c>
      <c r="H114" s="50">
        <f>F114/E114</f>
        <v>0.5259903238881757</v>
      </c>
    </row>
    <row r="115" spans="1:8" ht="17.25" customHeight="1">
      <c r="A115" s="55">
        <v>102</v>
      </c>
      <c r="B115" s="98" t="s">
        <v>120</v>
      </c>
      <c r="C115" s="98"/>
      <c r="D115" s="98"/>
      <c r="E115" s="98"/>
      <c r="F115" s="98"/>
      <c r="G115" s="98"/>
      <c r="H115" s="99"/>
    </row>
    <row r="116" spans="1:8" ht="88.5" customHeight="1">
      <c r="A116" s="55">
        <v>103</v>
      </c>
      <c r="B116" s="35" t="s">
        <v>29</v>
      </c>
      <c r="C116" s="36" t="s">
        <v>44</v>
      </c>
      <c r="D116" s="27" t="s">
        <v>121</v>
      </c>
      <c r="E116" s="23">
        <v>2323.5</v>
      </c>
      <c r="F116" s="41">
        <v>1346.8</v>
      </c>
      <c r="G116" s="17">
        <f aca="true" t="shared" si="5" ref="G116:G132">F116-E116</f>
        <v>-976.7</v>
      </c>
      <c r="H116" s="45">
        <f>F116/E116</f>
        <v>0.579642780288358</v>
      </c>
    </row>
    <row r="117" spans="1:8" ht="65.25" customHeight="1">
      <c r="A117" s="55">
        <v>104</v>
      </c>
      <c r="B117" s="35" t="s">
        <v>29</v>
      </c>
      <c r="C117" s="37" t="s">
        <v>45</v>
      </c>
      <c r="D117" s="28" t="s">
        <v>155</v>
      </c>
      <c r="E117" s="23">
        <v>299.1</v>
      </c>
      <c r="F117" s="41">
        <v>150.2</v>
      </c>
      <c r="G117" s="17">
        <f t="shared" si="5"/>
        <v>-148.90000000000003</v>
      </c>
      <c r="H117" s="45">
        <f>F117/E117</f>
        <v>0.5021731862253426</v>
      </c>
    </row>
    <row r="118" spans="1:8" ht="41.25" customHeight="1">
      <c r="A118" s="55">
        <v>105</v>
      </c>
      <c r="B118" s="65">
        <v>906</v>
      </c>
      <c r="C118" s="44" t="s">
        <v>48</v>
      </c>
      <c r="D118" s="28" t="s">
        <v>49</v>
      </c>
      <c r="E118" s="23">
        <v>90</v>
      </c>
      <c r="F118" s="41">
        <v>66</v>
      </c>
      <c r="G118" s="17">
        <f t="shared" si="5"/>
        <v>-24</v>
      </c>
      <c r="H118" s="45">
        <f>F118/E118</f>
        <v>0.7333333333333333</v>
      </c>
    </row>
    <row r="119" spans="1:8" ht="52.5" customHeight="1">
      <c r="A119" s="55">
        <v>106</v>
      </c>
      <c r="B119" s="65">
        <v>906</v>
      </c>
      <c r="C119" s="44" t="s">
        <v>178</v>
      </c>
      <c r="D119" s="28" t="s">
        <v>179</v>
      </c>
      <c r="E119" s="23">
        <v>0</v>
      </c>
      <c r="F119" s="41">
        <v>0</v>
      </c>
      <c r="G119" s="17">
        <f t="shared" si="5"/>
        <v>0</v>
      </c>
      <c r="H119" s="45">
        <v>0</v>
      </c>
    </row>
    <row r="120" spans="1:8" ht="64.5" customHeight="1">
      <c r="A120" s="55">
        <v>107</v>
      </c>
      <c r="B120" s="35" t="s">
        <v>29</v>
      </c>
      <c r="C120" s="37" t="s">
        <v>74</v>
      </c>
      <c r="D120" s="28" t="s">
        <v>75</v>
      </c>
      <c r="E120" s="23">
        <v>30</v>
      </c>
      <c r="F120" s="41">
        <v>39.3</v>
      </c>
      <c r="G120" s="17">
        <f t="shared" si="5"/>
        <v>9.299999999999997</v>
      </c>
      <c r="H120" s="45">
        <f aca="true" t="shared" si="6" ref="H120:H127">F120/E120</f>
        <v>1.3099999999999998</v>
      </c>
    </row>
    <row r="121" spans="1:8" ht="42.75" customHeight="1">
      <c r="A121" s="55">
        <v>108</v>
      </c>
      <c r="B121" s="35" t="s">
        <v>29</v>
      </c>
      <c r="C121" s="37" t="s">
        <v>23</v>
      </c>
      <c r="D121" s="28" t="s">
        <v>156</v>
      </c>
      <c r="E121" s="23">
        <v>5726</v>
      </c>
      <c r="F121" s="41">
        <v>4320</v>
      </c>
      <c r="G121" s="17">
        <f t="shared" si="5"/>
        <v>-1406</v>
      </c>
      <c r="H121" s="45">
        <f t="shared" si="6"/>
        <v>0.7544533705902899</v>
      </c>
    </row>
    <row r="122" spans="1:8" ht="25.5" customHeight="1">
      <c r="A122" s="55">
        <v>109</v>
      </c>
      <c r="B122" s="35" t="s">
        <v>29</v>
      </c>
      <c r="C122" s="37" t="s">
        <v>23</v>
      </c>
      <c r="D122" s="28" t="s">
        <v>36</v>
      </c>
      <c r="E122" s="23">
        <v>4484.7</v>
      </c>
      <c r="F122" s="41">
        <v>4484.7</v>
      </c>
      <c r="G122" s="17">
        <f t="shared" si="5"/>
        <v>0</v>
      </c>
      <c r="H122" s="45">
        <f t="shared" si="6"/>
        <v>1</v>
      </c>
    </row>
    <row r="123" spans="1:8" ht="79.5" customHeight="1">
      <c r="A123" s="55">
        <v>110</v>
      </c>
      <c r="B123" s="35" t="s">
        <v>29</v>
      </c>
      <c r="C123" s="37" t="s">
        <v>23</v>
      </c>
      <c r="D123" s="28" t="s">
        <v>169</v>
      </c>
      <c r="E123" s="23">
        <v>63.4</v>
      </c>
      <c r="F123" s="41">
        <v>63.4</v>
      </c>
      <c r="G123" s="17">
        <f t="shared" si="5"/>
        <v>0</v>
      </c>
      <c r="H123" s="45">
        <f t="shared" si="6"/>
        <v>1</v>
      </c>
    </row>
    <row r="124" spans="1:8" ht="25.5" customHeight="1">
      <c r="A124" s="55">
        <v>111</v>
      </c>
      <c r="B124" s="35" t="s">
        <v>29</v>
      </c>
      <c r="C124" s="37" t="s">
        <v>23</v>
      </c>
      <c r="D124" s="28" t="s">
        <v>170</v>
      </c>
      <c r="E124" s="23">
        <v>44.6</v>
      </c>
      <c r="F124" s="41">
        <v>44.6</v>
      </c>
      <c r="G124" s="17">
        <f t="shared" si="5"/>
        <v>0</v>
      </c>
      <c r="H124" s="45">
        <f t="shared" si="6"/>
        <v>1</v>
      </c>
    </row>
    <row r="125" spans="1:8" ht="76.5" customHeight="1">
      <c r="A125" s="55">
        <v>112</v>
      </c>
      <c r="B125" s="35" t="s">
        <v>29</v>
      </c>
      <c r="C125" s="37" t="s">
        <v>23</v>
      </c>
      <c r="D125" s="28" t="s">
        <v>171</v>
      </c>
      <c r="E125" s="23">
        <v>2388.8</v>
      </c>
      <c r="F125" s="41">
        <v>2388.8</v>
      </c>
      <c r="G125" s="17">
        <f t="shared" si="5"/>
        <v>0</v>
      </c>
      <c r="H125" s="45">
        <f t="shared" si="6"/>
        <v>1</v>
      </c>
    </row>
    <row r="126" spans="1:8" ht="129" customHeight="1">
      <c r="A126" s="55">
        <v>113</v>
      </c>
      <c r="B126" s="35" t="s">
        <v>29</v>
      </c>
      <c r="C126" s="38" t="s">
        <v>30</v>
      </c>
      <c r="D126" s="40" t="s">
        <v>93</v>
      </c>
      <c r="E126" s="23">
        <v>109025</v>
      </c>
      <c r="F126" s="41">
        <v>80812.9</v>
      </c>
      <c r="G126" s="17">
        <f t="shared" si="5"/>
        <v>-28212.100000000006</v>
      </c>
      <c r="H126" s="45">
        <f t="shared" si="6"/>
        <v>0.7412327447833065</v>
      </c>
    </row>
    <row r="127" spans="1:8" ht="76.5">
      <c r="A127" s="55">
        <v>114</v>
      </c>
      <c r="B127" s="35" t="s">
        <v>29</v>
      </c>
      <c r="C127" s="38" t="s">
        <v>30</v>
      </c>
      <c r="D127" s="29" t="s">
        <v>94</v>
      </c>
      <c r="E127" s="23">
        <v>51707.9</v>
      </c>
      <c r="F127" s="41">
        <v>41213.6</v>
      </c>
      <c r="G127" s="17">
        <f t="shared" si="5"/>
        <v>-10494.300000000003</v>
      </c>
      <c r="H127" s="45">
        <f t="shared" si="6"/>
        <v>0.797046486126878</v>
      </c>
    </row>
    <row r="128" spans="1:8" ht="54" customHeight="1">
      <c r="A128" s="55">
        <v>115</v>
      </c>
      <c r="B128" s="35" t="s">
        <v>29</v>
      </c>
      <c r="C128" s="38" t="s">
        <v>28</v>
      </c>
      <c r="D128" s="29" t="s">
        <v>76</v>
      </c>
      <c r="E128" s="23">
        <v>0</v>
      </c>
      <c r="F128" s="41">
        <v>-1671</v>
      </c>
      <c r="G128" s="17">
        <f t="shared" si="5"/>
        <v>-1671</v>
      </c>
      <c r="H128" s="45">
        <v>0</v>
      </c>
    </row>
    <row r="129" spans="1:8" ht="12.75">
      <c r="A129" s="55">
        <v>116</v>
      </c>
      <c r="B129" s="6"/>
      <c r="C129" s="6"/>
      <c r="D129" s="8" t="s">
        <v>2</v>
      </c>
      <c r="E129" s="18">
        <f>SUM(E116:E128)</f>
        <v>176183</v>
      </c>
      <c r="F129" s="18">
        <f>SUM(F116:F128)</f>
        <v>133259.3</v>
      </c>
      <c r="G129" s="19">
        <f t="shared" si="5"/>
        <v>-42923.70000000001</v>
      </c>
      <c r="H129" s="46">
        <f>F129/E129</f>
        <v>0.7563686621297173</v>
      </c>
    </row>
    <row r="130" spans="1:8" ht="12.75">
      <c r="A130" s="55">
        <v>117</v>
      </c>
      <c r="B130" s="91" t="s">
        <v>172</v>
      </c>
      <c r="C130" s="92"/>
      <c r="D130" s="92"/>
      <c r="E130" s="92"/>
      <c r="F130" s="92"/>
      <c r="G130" s="92"/>
      <c r="H130" s="93"/>
    </row>
    <row r="131" spans="1:8" ht="53.25" customHeight="1">
      <c r="A131" s="55">
        <v>118</v>
      </c>
      <c r="B131" s="75" t="s">
        <v>173</v>
      </c>
      <c r="C131" s="71" t="s">
        <v>188</v>
      </c>
      <c r="D131" s="42" t="s">
        <v>189</v>
      </c>
      <c r="E131" s="66">
        <v>28</v>
      </c>
      <c r="F131" s="66">
        <v>28</v>
      </c>
      <c r="G131" s="17">
        <f>F131-E131</f>
        <v>0</v>
      </c>
      <c r="H131" s="45">
        <f>F131/E131</f>
        <v>1</v>
      </c>
    </row>
    <row r="132" spans="1:8" ht="158.25" customHeight="1">
      <c r="A132" s="55">
        <v>119</v>
      </c>
      <c r="B132" s="71" t="s">
        <v>173</v>
      </c>
      <c r="C132" s="71" t="s">
        <v>174</v>
      </c>
      <c r="D132" s="72" t="s">
        <v>175</v>
      </c>
      <c r="E132" s="66">
        <v>821.7</v>
      </c>
      <c r="F132" s="66">
        <v>569.1</v>
      </c>
      <c r="G132" s="17">
        <f t="shared" si="5"/>
        <v>-252.60000000000002</v>
      </c>
      <c r="H132" s="45">
        <f>F132/E132</f>
        <v>0.69258853596203</v>
      </c>
    </row>
    <row r="133" spans="1:8" ht="12.75">
      <c r="A133" s="55">
        <v>120</v>
      </c>
      <c r="B133" s="70"/>
      <c r="C133" s="70"/>
      <c r="D133" s="8" t="s">
        <v>2</v>
      </c>
      <c r="E133" s="18">
        <f>SUM(E131:E132)</f>
        <v>849.7</v>
      </c>
      <c r="F133" s="18">
        <f>SUM(F131:F132)</f>
        <v>597.1</v>
      </c>
      <c r="G133" s="19">
        <f>F133-E133</f>
        <v>-252.60000000000002</v>
      </c>
      <c r="H133" s="46">
        <f>F133/E133</f>
        <v>0.7027186065670237</v>
      </c>
    </row>
    <row r="134" spans="1:8" ht="12.75" customHeight="1">
      <c r="A134" s="55">
        <v>121</v>
      </c>
      <c r="B134" s="96" t="s">
        <v>11</v>
      </c>
      <c r="C134" s="96"/>
      <c r="D134" s="96"/>
      <c r="E134" s="96"/>
      <c r="F134" s="96"/>
      <c r="G134" s="96"/>
      <c r="H134" s="97"/>
    </row>
    <row r="135" spans="1:8" ht="25.5">
      <c r="A135" s="55">
        <v>122</v>
      </c>
      <c r="B135" s="35" t="s">
        <v>180</v>
      </c>
      <c r="C135" s="37" t="s">
        <v>157</v>
      </c>
      <c r="D135" s="28" t="s">
        <v>158</v>
      </c>
      <c r="E135" s="74">
        <v>0</v>
      </c>
      <c r="F135" s="66">
        <v>13.8</v>
      </c>
      <c r="G135" s="17">
        <f>F135-E135</f>
        <v>13.8</v>
      </c>
      <c r="H135" s="45">
        <v>0</v>
      </c>
    </row>
    <row r="136" spans="1:8" ht="77.25" customHeight="1">
      <c r="A136" s="55">
        <v>123</v>
      </c>
      <c r="B136" s="38">
        <v>919</v>
      </c>
      <c r="C136" s="36" t="s">
        <v>31</v>
      </c>
      <c r="D136" s="27" t="s">
        <v>122</v>
      </c>
      <c r="E136" s="23">
        <v>103110</v>
      </c>
      <c r="F136" s="67">
        <v>77753</v>
      </c>
      <c r="G136" s="21">
        <f>F136-E136</f>
        <v>-25357</v>
      </c>
      <c r="H136" s="45">
        <f>F136/E136</f>
        <v>0.754078168945786</v>
      </c>
    </row>
    <row r="137" spans="1:8" ht="53.25" customHeight="1">
      <c r="A137" s="55">
        <v>124</v>
      </c>
      <c r="B137" s="65">
        <v>919</v>
      </c>
      <c r="C137" s="37" t="s">
        <v>31</v>
      </c>
      <c r="D137" s="28" t="s">
        <v>123</v>
      </c>
      <c r="E137" s="23">
        <v>4997</v>
      </c>
      <c r="F137" s="67">
        <v>3328</v>
      </c>
      <c r="G137" s="21">
        <f>F137-E137</f>
        <v>-1669</v>
      </c>
      <c r="H137" s="45">
        <f>F137/E137</f>
        <v>0.6659995997598559</v>
      </c>
    </row>
    <row r="138" spans="1:8" ht="51">
      <c r="A138" s="55">
        <v>125</v>
      </c>
      <c r="B138" s="39">
        <v>919</v>
      </c>
      <c r="C138" s="37" t="s">
        <v>23</v>
      </c>
      <c r="D138" s="28" t="s">
        <v>124</v>
      </c>
      <c r="E138" s="23">
        <v>115856</v>
      </c>
      <c r="F138" s="67">
        <v>86895</v>
      </c>
      <c r="G138" s="21">
        <f>F138-E138</f>
        <v>-28961</v>
      </c>
      <c r="H138" s="45">
        <f>F138/E138</f>
        <v>0.7500258942135064</v>
      </c>
    </row>
    <row r="139" spans="1:8" ht="12.75">
      <c r="A139" s="55">
        <v>126</v>
      </c>
      <c r="B139" s="4"/>
      <c r="C139" s="4"/>
      <c r="D139" s="8" t="s">
        <v>2</v>
      </c>
      <c r="E139" s="18">
        <f>SUM(E135:E138)</f>
        <v>223963</v>
      </c>
      <c r="F139" s="18">
        <f>SUM(F135:F138)</f>
        <v>167989.8</v>
      </c>
      <c r="G139" s="19">
        <f>F139-E139</f>
        <v>-55973.20000000001</v>
      </c>
      <c r="H139" s="51">
        <f>F139/E139</f>
        <v>0.7500783611578697</v>
      </c>
    </row>
    <row r="140" spans="1:8" ht="12.75">
      <c r="A140" s="55">
        <v>127</v>
      </c>
      <c r="B140" s="4"/>
      <c r="C140" s="4"/>
      <c r="D140" s="4"/>
      <c r="E140" s="16"/>
      <c r="F140" s="16"/>
      <c r="G140" s="21"/>
      <c r="H140" s="52"/>
    </row>
    <row r="141" spans="1:8" ht="25.5" customHeight="1">
      <c r="A141" s="55">
        <v>128</v>
      </c>
      <c r="B141" s="4"/>
      <c r="C141" s="4"/>
      <c r="D141" s="7" t="s">
        <v>3</v>
      </c>
      <c r="E141" s="18">
        <f>E19+E31+E40+E46+E69+E76+E114+E129+E139+E72+E49+E37+E25+E22+E16+E52+E133</f>
        <v>561559</v>
      </c>
      <c r="F141" s="18">
        <f>F19+F31+F40+F46+F69+F76+F114+F129+F139+F72+F49+F37+F25+F22+F16+F52+F133</f>
        <v>397534.4999999999</v>
      </c>
      <c r="G141" s="18">
        <f>G19+G31+G40+G46+G69+G76+G114+G129+G139+G72+G49+G37+G25+G22+G16+G52</f>
        <v>-163771.90000000002</v>
      </c>
      <c r="H141" s="51">
        <f>F141/E141</f>
        <v>0.7079122585516391</v>
      </c>
    </row>
    <row r="142" spans="2:8" ht="12.75">
      <c r="B142" s="1"/>
      <c r="C142" s="1"/>
      <c r="D142" s="1"/>
      <c r="E142" s="9"/>
      <c r="F142" s="9"/>
      <c r="G142" s="1"/>
      <c r="H142" s="1"/>
    </row>
    <row r="143" spans="2:8" ht="12.75">
      <c r="B143" s="1"/>
      <c r="C143" s="1"/>
      <c r="D143" s="1"/>
      <c r="E143" s="9"/>
      <c r="F143" s="9"/>
      <c r="G143" s="1"/>
      <c r="H143" s="1"/>
    </row>
    <row r="144" spans="2:8" ht="12.75">
      <c r="B144" s="1"/>
      <c r="C144" s="1"/>
      <c r="D144" s="2"/>
      <c r="E144" s="9"/>
      <c r="F144" s="9"/>
      <c r="G144" s="1"/>
      <c r="H144" s="1"/>
    </row>
    <row r="145" spans="2:8" ht="12.75">
      <c r="B145" s="1"/>
      <c r="C145" s="1"/>
      <c r="D145" s="1"/>
      <c r="E145" s="9"/>
      <c r="F145" s="9"/>
      <c r="G145" s="1"/>
      <c r="H145" s="1"/>
    </row>
    <row r="146" spans="2:8" ht="12.75">
      <c r="B146" s="1"/>
      <c r="C146" s="1"/>
      <c r="D146" s="1"/>
      <c r="E146" s="9"/>
      <c r="F146" s="9"/>
      <c r="G146" s="1"/>
      <c r="H146" s="1"/>
    </row>
    <row r="147" spans="2:8" ht="12.75">
      <c r="B147" s="1"/>
      <c r="C147" s="1"/>
      <c r="D147" s="1"/>
      <c r="E147" s="9"/>
      <c r="F147" s="9"/>
      <c r="G147" s="1"/>
      <c r="H147" s="1"/>
    </row>
    <row r="148" spans="2:8" ht="12.75">
      <c r="B148" s="1"/>
      <c r="C148" s="1"/>
      <c r="D148" s="1"/>
      <c r="E148" s="9"/>
      <c r="F148" s="9"/>
      <c r="G148" s="1"/>
      <c r="H148" s="1"/>
    </row>
    <row r="149" spans="2:8" ht="12.75">
      <c r="B149" s="1"/>
      <c r="C149" s="1"/>
      <c r="D149" s="1"/>
      <c r="E149" s="9"/>
      <c r="F149" s="9"/>
      <c r="G149" s="1"/>
      <c r="H149" s="1"/>
    </row>
    <row r="150" spans="2:8" ht="12.75">
      <c r="B150" s="1"/>
      <c r="C150" s="1"/>
      <c r="D150" s="1"/>
      <c r="E150" s="9"/>
      <c r="F150" s="9"/>
      <c r="G150" s="1"/>
      <c r="H150" s="1"/>
    </row>
    <row r="151" spans="2:8" ht="12.75">
      <c r="B151" s="1"/>
      <c r="C151" s="1"/>
      <c r="D151" s="1"/>
      <c r="E151" s="9"/>
      <c r="F151" s="9"/>
      <c r="G151" s="1"/>
      <c r="H151" s="1"/>
    </row>
    <row r="152" spans="2:8" ht="12.75">
      <c r="B152" s="1"/>
      <c r="C152" s="1"/>
      <c r="D152" s="1"/>
      <c r="E152" s="9"/>
      <c r="F152" s="9"/>
      <c r="G152" s="1"/>
      <c r="H152" s="1"/>
    </row>
    <row r="153" spans="2:8" ht="12.75">
      <c r="B153" s="1"/>
      <c r="C153" s="1"/>
      <c r="D153" s="1"/>
      <c r="E153" s="9"/>
      <c r="F153" s="9"/>
      <c r="G153" s="1"/>
      <c r="H153" s="1"/>
    </row>
    <row r="154" spans="2:8" ht="12.75">
      <c r="B154" s="1"/>
      <c r="C154" s="1"/>
      <c r="D154" s="1"/>
      <c r="E154" s="9"/>
      <c r="F154" s="9"/>
      <c r="G154" s="1"/>
      <c r="H154" s="1"/>
    </row>
    <row r="155" spans="2:8" ht="12.75">
      <c r="B155" s="1"/>
      <c r="C155" s="1"/>
      <c r="D155" s="1"/>
      <c r="E155" s="9"/>
      <c r="F155" s="9"/>
      <c r="G155" s="1"/>
      <c r="H155" s="1"/>
    </row>
    <row r="156" spans="2:8" ht="12.75">
      <c r="B156" s="1"/>
      <c r="C156" s="1"/>
      <c r="D156" s="1"/>
      <c r="E156" s="9"/>
      <c r="F156" s="9"/>
      <c r="G156" s="1"/>
      <c r="H156" s="1"/>
    </row>
    <row r="157" spans="2:8" ht="12.75">
      <c r="B157" s="1"/>
      <c r="C157" s="1"/>
      <c r="D157" s="1"/>
      <c r="E157" s="9"/>
      <c r="F157" s="9"/>
      <c r="G157" s="1"/>
      <c r="H157" s="1"/>
    </row>
    <row r="158" spans="2:8" ht="12.75">
      <c r="B158" s="1"/>
      <c r="C158" s="1"/>
      <c r="D158" s="1"/>
      <c r="E158" s="9"/>
      <c r="F158" s="9"/>
      <c r="G158" s="1"/>
      <c r="H158" s="1"/>
    </row>
    <row r="159" spans="2:8" ht="12.75">
      <c r="B159" s="1"/>
      <c r="C159" s="1"/>
      <c r="D159" s="1"/>
      <c r="E159" s="9"/>
      <c r="F159" s="9"/>
      <c r="G159" s="1"/>
      <c r="H159" s="1"/>
    </row>
    <row r="160" spans="2:8" ht="12.75">
      <c r="B160" s="1"/>
      <c r="C160" s="1"/>
      <c r="D160" s="1"/>
      <c r="E160" s="9"/>
      <c r="F160" s="9"/>
      <c r="G160" s="1"/>
      <c r="H160" s="1"/>
    </row>
    <row r="161" spans="2:8" ht="12.75">
      <c r="B161" s="1"/>
      <c r="C161" s="1"/>
      <c r="D161" s="1"/>
      <c r="E161" s="9"/>
      <c r="F161" s="9"/>
      <c r="G161" s="1"/>
      <c r="H161" s="1"/>
    </row>
    <row r="162" spans="2:8" ht="12.75">
      <c r="B162" s="1"/>
      <c r="C162" s="1"/>
      <c r="D162" s="1"/>
      <c r="E162" s="9"/>
      <c r="F162" s="9"/>
      <c r="G162" s="1"/>
      <c r="H162" s="1"/>
    </row>
    <row r="163" spans="2:8" ht="12.75">
      <c r="B163" s="1"/>
      <c r="C163" s="1"/>
      <c r="D163" s="1"/>
      <c r="E163" s="9"/>
      <c r="F163" s="9"/>
      <c r="G163" s="1"/>
      <c r="H163" s="1"/>
    </row>
    <row r="164" spans="2:8" ht="12.75">
      <c r="B164" s="1"/>
      <c r="C164" s="1"/>
      <c r="D164" s="1"/>
      <c r="E164" s="9"/>
      <c r="F164" s="9"/>
      <c r="G164" s="1"/>
      <c r="H164" s="1"/>
    </row>
    <row r="165" spans="2:8" ht="12.75">
      <c r="B165" s="1"/>
      <c r="C165" s="1"/>
      <c r="D165" s="1"/>
      <c r="E165" s="9"/>
      <c r="F165" s="9"/>
      <c r="G165" s="1"/>
      <c r="H165" s="1"/>
    </row>
    <row r="166" spans="2:8" ht="12.75">
      <c r="B166" s="1"/>
      <c r="C166" s="1"/>
      <c r="D166" s="1"/>
      <c r="E166" s="9"/>
      <c r="F166" s="9"/>
      <c r="G166" s="1"/>
      <c r="H166" s="1"/>
    </row>
    <row r="167" spans="2:8" ht="12.75">
      <c r="B167" s="1"/>
      <c r="C167" s="1"/>
      <c r="D167" s="1"/>
      <c r="E167" s="9"/>
      <c r="F167" s="9"/>
      <c r="G167" s="1"/>
      <c r="H167" s="1"/>
    </row>
    <row r="168" spans="2:8" ht="12.75">
      <c r="B168" s="1"/>
      <c r="C168" s="1"/>
      <c r="D168" s="1"/>
      <c r="E168" s="9"/>
      <c r="F168" s="9"/>
      <c r="G168" s="1"/>
      <c r="H168" s="1"/>
    </row>
    <row r="169" spans="2:8" ht="12.75">
      <c r="B169" s="1"/>
      <c r="C169" s="1"/>
      <c r="D169" s="1"/>
      <c r="E169" s="9"/>
      <c r="F169" s="9"/>
      <c r="G169" s="1"/>
      <c r="H169" s="1"/>
    </row>
    <row r="170" spans="2:8" ht="12.75">
      <c r="B170" s="1"/>
      <c r="C170" s="1"/>
      <c r="D170" s="1"/>
      <c r="E170" s="9"/>
      <c r="F170" s="9"/>
      <c r="G170" s="1"/>
      <c r="H170" s="1"/>
    </row>
    <row r="171" spans="2:8" ht="12.75">
      <c r="B171" s="1"/>
      <c r="C171" s="1"/>
      <c r="D171" s="1"/>
      <c r="E171" s="9"/>
      <c r="F171" s="9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</sheetData>
  <sheetProtection/>
  <mergeCells count="25">
    <mergeCell ref="B134:H134"/>
    <mergeCell ref="B77:H77"/>
    <mergeCell ref="B115:H115"/>
    <mergeCell ref="B20:H20"/>
    <mergeCell ref="B73:H73"/>
    <mergeCell ref="B26:H26"/>
    <mergeCell ref="B38:H38"/>
    <mergeCell ref="B41:H41"/>
    <mergeCell ref="B32:H32"/>
    <mergeCell ref="B47:H47"/>
    <mergeCell ref="B70:H70"/>
    <mergeCell ref="B23:H23"/>
    <mergeCell ref="B17:H17"/>
    <mergeCell ref="B14:H14"/>
    <mergeCell ref="B50:H50"/>
    <mergeCell ref="B130:H130"/>
    <mergeCell ref="B53:H53"/>
    <mergeCell ref="D6:H6"/>
    <mergeCell ref="B9:H9"/>
    <mergeCell ref="B10:H10"/>
    <mergeCell ref="D1:H1"/>
    <mergeCell ref="D2:H2"/>
    <mergeCell ref="D4:H4"/>
    <mergeCell ref="D5:H5"/>
    <mergeCell ref="D3:H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2016-10-19T10:44:50Z</cp:lastPrinted>
  <dcterms:created xsi:type="dcterms:W3CDTF">2009-04-08T08:01:00Z</dcterms:created>
  <dcterms:modified xsi:type="dcterms:W3CDTF">2016-10-19T10:44:56Z</dcterms:modified>
  <cp:category/>
  <cp:version/>
  <cp:contentType/>
  <cp:contentStatus/>
</cp:coreProperties>
</file>