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" yWindow="396" windowWidth="15480" windowHeight="9336" activeTab="0"/>
  </bookViews>
  <sheets>
    <sheet name="ФОРМА  ГП (6)" sheetId="1" r:id="rId1"/>
  </sheets>
  <externalReferences>
    <externalReference r:id="rId4"/>
  </externalReferences>
  <definedNames>
    <definedName name="_15345486" localSheetId="0">#REF!</definedName>
    <definedName name="_15345486">#REF!</definedName>
    <definedName name="_xlnm._FilterDatabase" localSheetId="0" hidden="1">'ФОРМА  ГП (6)'!$A$8:$I$84</definedName>
    <definedName name="bbi1iepey541b3erm5gspvzrtk" localSheetId="0">#REF!</definedName>
    <definedName name="bbi1iepey541b3erm5gspvzrtk">#REF!</definedName>
    <definedName name="eaho2ejrtdbq5dbiou1fruoidk" localSheetId="0">#REF!</definedName>
    <definedName name="eaho2ejrtdbq5dbiou1fruoidk">#REF!</definedName>
    <definedName name="frupzostrx2engzlq5coj1izgc" localSheetId="0">#REF!</definedName>
    <definedName name="frupzostrx2engzlq5coj1izgc">#REF!</definedName>
    <definedName name="hxw0shfsad1bl0w3rcqndiwdqc" localSheetId="0">#REF!</definedName>
    <definedName name="hxw0shfsad1bl0w3rcqndiwdqc">#REF!</definedName>
    <definedName name="idhebtridp4g55tiidmllpbcck" localSheetId="0">#REF!</definedName>
    <definedName name="idhebtridp4g55tiidmllpbcck">#REF!</definedName>
    <definedName name="ilgrxtqehl5ojfb14epb1v0vpk" localSheetId="0">#REF!</definedName>
    <definedName name="ilgrxtqehl5ojfb14epb1v0vpk">#REF!</definedName>
    <definedName name="iukfigxpatbnff5s3qskal4gtw" localSheetId="0">#REF!</definedName>
    <definedName name="iukfigxpatbnff5s3qskal4gtw">#REF!</definedName>
    <definedName name="jbdrlm0jnl44bjyvb5parwosvs" localSheetId="0">#REF!</definedName>
    <definedName name="jbdrlm0jnl44bjyvb5parwosvs">#REF!</definedName>
    <definedName name="jmacmxvbgdblzh0tvh4m0gadvc" localSheetId="0">#REF!</definedName>
    <definedName name="jmacmxvbgdblzh0tvh4m0gadvc">#REF!</definedName>
    <definedName name="lens0r1dzt0ivfvdjvc15ibd1c" localSheetId="0">#REF!</definedName>
    <definedName name="lens0r1dzt0ivfvdjvc15ibd1c">#REF!</definedName>
    <definedName name="lzvlrjqro14zjenw2ueuj40zww" localSheetId="0">#REF!</definedName>
    <definedName name="lzvlrjqro14zjenw2ueuj40zww">#REF!</definedName>
    <definedName name="miceqmminp2t5fkvq3dcp5azms" localSheetId="0">#REF!</definedName>
    <definedName name="miceqmminp2t5fkvq3dcp5azms">#REF!</definedName>
    <definedName name="muebv3fbrh0nbhfkcvkdiuichg" localSheetId="0">#REF!</definedName>
    <definedName name="muebv3fbrh0nbhfkcvkdiuichg">#REF!</definedName>
    <definedName name="oishsvraxpbc3jz3kk3m5zcwm0" localSheetId="0">#REF!</definedName>
    <definedName name="oishsvraxpbc3jz3kk3m5zcwm0">#REF!</definedName>
    <definedName name="pf4ktio2ct2wb5lic4d0ij22zg" localSheetId="0">#REF!</definedName>
    <definedName name="pf4ktio2ct2wb5lic4d0ij22zg">#REF!</definedName>
    <definedName name="qhgcjeqs4xbh5af0b0knrgslds" localSheetId="0">#REF!</definedName>
    <definedName name="qhgcjeqs4xbh5af0b0knrgslds">#REF!</definedName>
    <definedName name="qm1r2zbyvxaabczgs5nd53xmq4" localSheetId="0">#REF!</definedName>
    <definedName name="qm1r2zbyvxaabczgs5nd53xmq4">#REF!</definedName>
    <definedName name="qunp1nijp1aaxbgswizf0lz200" localSheetId="0">#REF!</definedName>
    <definedName name="qunp1nijp1aaxbgswizf0lz200">#REF!</definedName>
    <definedName name="rcn525ywmx4pde1kn3aevp0dfk" localSheetId="0">#REF!</definedName>
    <definedName name="rcn525ywmx4pde1kn3aevp0dfk">#REF!</definedName>
    <definedName name="swpjxblu3dbu33cqzchc5hkk0w" localSheetId="0">#REF!</definedName>
    <definedName name="swpjxblu3dbu33cqzchc5hkk0w">#REF!</definedName>
    <definedName name="syjdhdk35p4nh3cjfxnviauzls" localSheetId="0">#REF!</definedName>
    <definedName name="syjdhdk35p4nh3cjfxnviauzls">#REF!</definedName>
    <definedName name="t1iocfpqd13el1y2ekxnfpwstw" localSheetId="0">#REF!</definedName>
    <definedName name="t1iocfpqd13el1y2ekxnfpwstw">#REF!</definedName>
    <definedName name="tqwxsrwtrd3p34nrtmvfunozag" localSheetId="0">#REF!</definedName>
    <definedName name="tqwxsrwtrd3p34nrtmvfunozag">#REF!</definedName>
    <definedName name="u1m5vran2x1y11qx5xfu2j4tz4" localSheetId="0">#REF!</definedName>
    <definedName name="u1m5vran2x1y11qx5xfu2j4tz4">#REF!</definedName>
    <definedName name="ua41amkhph5c1h53xxk2wbxxpk" localSheetId="0">#REF!</definedName>
    <definedName name="ua41amkhph5c1h53xxk2wbxxpk">#REF!</definedName>
    <definedName name="vm2ikyzfyl3c3f2vbofwexhk2c" localSheetId="0">#REF!</definedName>
    <definedName name="vm2ikyzfyl3c3f2vbofwexhk2c">#REF!</definedName>
    <definedName name="w1nehiloq13fdfxu13klcaopgw" localSheetId="0">#REF!</definedName>
    <definedName name="w1nehiloq13fdfxu13klcaopgw">#REF!</definedName>
    <definedName name="whvhn4kg25bcn2skpkb3bqydz4" localSheetId="0">#REF!</definedName>
    <definedName name="whvhn4kg25bcn2skpkb3bqydz4">#REF!</definedName>
    <definedName name="wqazcjs4o12a5adpyzuqhb5cko" localSheetId="0">#REF!</definedName>
    <definedName name="wqazcjs4o12a5adpyzuqhb5cko">#REF!</definedName>
    <definedName name="x50bwhcspt2rtgjg0vg0hfk2ns" localSheetId="0">#REF!</definedName>
    <definedName name="x50bwhcspt2rtgjg0vg0hfk2ns">#REF!</definedName>
    <definedName name="xfiudkw3z5aq3govpiyzsxyki0" localSheetId="0">#REF!</definedName>
    <definedName name="xfiudkw3z5aq3govpiyzsxyki0">#REF!</definedName>
    <definedName name="_xlnm.Print_Titles" localSheetId="0">'ФОРМА  ГП (6)'!$9:$10</definedName>
    <definedName name="_xlnm.Print_Area" localSheetId="0">'ФОРМА  ГП (6)'!$A$1:$I$201</definedName>
  </definedNames>
  <calcPr fullCalcOnLoad="1"/>
</workbook>
</file>

<file path=xl/sharedStrings.xml><?xml version="1.0" encoding="utf-8"?>
<sst xmlns="http://schemas.openxmlformats.org/spreadsheetml/2006/main" count="167" uniqueCount="55">
  <si>
    <t>всего</t>
  </si>
  <si>
    <t>федеральный бюджет</t>
  </si>
  <si>
    <t>областной бюджет</t>
  </si>
  <si>
    <t>местный бюджет</t>
  </si>
  <si>
    <t>внебюджетные источники</t>
  </si>
  <si>
    <t>ВСЕГО ПО ПОДПРОГРАММЕ,
 В ТОМ ЧИСЛЕ</t>
  </si>
  <si>
    <t>2</t>
  </si>
  <si>
    <t>Наименование мероприятия/ 
Источники расходов на финансирование</t>
  </si>
  <si>
    <t>ВСЕГО ПО МУНИЦИПАЛЬНОЙ ПРОГРАММЕ, В ТОМ ЧИСЛЕ</t>
  </si>
  <si>
    <t>ПОДПРОГРАММА 1 "РАЗВИТИЕ КУЛЬТУРЫ И ИСКУССТВА ДО 2020 ГОДА"</t>
  </si>
  <si>
    <t>ПОДПРОГРАММА 2 "ОРГАНИЗАЦИЯ ДОПОЛНИТЕЛЬНОГО ОБРАЗОВАНИЯ ДО 2020 ГОДА"</t>
  </si>
  <si>
    <t>ПОДПРОГРАММА 3. ОБЕСПЕЧЕНИЕ РЕАЛИЗАЦИИ МУНИЦИПАЛЬНОЙ ПРОГРАММЫ "РАЗВИТИЕ КУЛЬТУРЫ В ГОРОДСКОМ ОКРУГЕ ВЕРХОТУРСКИЙ ДО 2020 ГОДА"</t>
  </si>
  <si>
    <t>ПОДПРОГРАММА 4. БИБЛИОТЕЧНОЕ ОБСЛУЖИВАНИЕ НАСЕЛЕНИЯ  ДО 2020 ГОДА"</t>
  </si>
  <si>
    <t>Объем расходов на выполнение мероприятия за счет всех источников 
финансирования, тыс.рублей</t>
  </si>
  <si>
    <t>ПОДПРОГРАММА 5 "ОРГАНИЗАЦИЯ И КООРДИНАЦИЯ ТУРИСТИЧЕСКОЙ ДЕЯТЕЛЬНОСТИ В ГОРОДСКОМ ОКРУГЕ ВЕРХОТУРСКИЙ"</t>
  </si>
  <si>
    <t xml:space="preserve">Мероприятие 3. Поддержка творческих коллективов </t>
  </si>
  <si>
    <t>ПОДПРОГРАММА 7 "О ДОПОЛНИТЕЛЬНЫХ МЕРАХ ПО ОГРАНИЧЕНИЮ РАСПРОСТРАНЕНИЯ ВИЧ-ИНФЕКЦИИ ДО 2020 ГОДА"</t>
  </si>
  <si>
    <t>Мероприятие 1. Организация деятельности учреждений культуры культурно-досуговой сферы</t>
  </si>
  <si>
    <t>Мероприятие 2. Капитальный ремонт учреждений культуры</t>
  </si>
  <si>
    <t>ПОДПРОГРАММА 6 "МОЛОДЕЖЬ ВЕРХОТУРЬЯ ДО 2020 ГОДА"</t>
  </si>
  <si>
    <t>ПЛАН МЕРОПРИЯТИЙ ПО ВЫПОЛНЕНИЮ МУНИЦИПАЛЬНОЙ ПРОГРАММЫ "РАЗВИТИЕ КУЛЬТУРЫ В ГОРОДСКОМ ОКРУГЕ ВЕРХОТУРСКИЙ ДО 2020 ГОДА"</t>
  </si>
  <si>
    <t>Мероприятие 4. Обеспечение мероприятий по модернизации и укреплению материально-технической базы муниципальных учреждений культуры</t>
  </si>
  <si>
    <t>ПОДПРОГРАММА 8 "ПРОФИЛАКТИКА ЭКСТРЕМИЗМА И ТЕРРОРИЗМА В ГОРОДСКОМ ОКРУГЕ ВЕРХОТУРСКИЙ ДО 2020 ГОДА"</t>
  </si>
  <si>
    <t xml:space="preserve">местный бюджет </t>
  </si>
  <si>
    <t>Оплата оргвзносов на международные, региональные, областные фестивали; транспортные расходы</t>
  </si>
  <si>
    <t>2015г-приобретение музыкального оборудования в Дерябинский, Пролетарский, Красногорский СДК, Школа искусств, Центр культуры; приобретение обуви для хора ветеранов, Карпунинский СК                                                                        2016г-приобретение музыкального оборудования в Центр культуры, Привокзальный СДК, Лаптевский СК, Школе искусств; приобретение обуви Красногорскому и Пролетарскому СДК     2017г-приобретение музыкального оборудования в Прокоп-Салдинский СДК, Карпунинский СК, Кордюковский СДК, Школу искусств; приобретение обуви в Пролетарский, Дерябинский СДК, Центр культуры</t>
  </si>
  <si>
    <t>Приобретение компьютеров,большого принтера</t>
  </si>
  <si>
    <t>Приобретение новых книг, оформление подписки на журналы и газеты</t>
  </si>
  <si>
    <t>Мероприятие 5. Капитальный ремонт зданий и помещений  муниципальных учреждений культуры</t>
  </si>
  <si>
    <t>\</t>
  </si>
  <si>
    <t>2015г-ремонт фундамента Дерябинского СДК; проектно-сметная документация Пролетарского СДК; ремонт кровли,крыльца Кордюковского СДК; ремонт сцены,танцевального зала "ЦК"                                                   2016г.-замена электропроводки,окна,двери Прокоп-Салдинского СДК; ремонт хореографии,багоустройство территории Пролетарского СДК; кап.ремонт здания Красногорского СДК                                               2017г.- кап.ремонт Кордюковской библиотеки; ремонт кровли,полов,окна,двери,отопление Косолманского СК и библиотеки; ремонт кровли,полов,эл.проводки,замена оконных,дверных блоков Привокзального СДК;</t>
  </si>
  <si>
    <r>
      <t>ПОДПРОГРАММА 9 "ПРОФИЛАКТИКА</t>
    </r>
    <r>
      <rPr>
        <b/>
        <sz val="12"/>
        <rFont val="Times New Roman"/>
        <family val="1"/>
      </rPr>
      <t xml:space="preserve"> ПРАВОНАРУШЕНИЙ, НАРКОМАНИИ И ПЬЯНСТВА В ГОРОДСКОМ ОКРУГЕ ВЕРХОТУРСКИЙ НА 2016-2018 ГОДЫ"</t>
    </r>
  </si>
  <si>
    <t xml:space="preserve">Приложение № 3 к Постановлению №        от             "О внесении изменений в муниципальную программу ГО Верхотурский "Развитие культуры в ГО Верхотурский до 2020 года""
</t>
  </si>
  <si>
    <t>изменения на 13.05.2016</t>
  </si>
  <si>
    <t>Мероприятие 1. Организация деятельности учреждений  дополнительного образования детей</t>
  </si>
  <si>
    <t>Мероприятие 2. Обеспечение грантов на реализацию творческих проектов в сфере образования</t>
  </si>
  <si>
    <t>Мероприятие 3. Обеспечение мероприятий по модернизации и укреплению материально-технической базы муниципальных учреждений дополнительного образования детей</t>
  </si>
  <si>
    <t xml:space="preserve">Мероприятие 4. Обеспечение меры социальной поддержки по бесплатному получению художественного образования в  муниципальных организациях дополнительного образования </t>
  </si>
  <si>
    <t>Мероприятие 5. Капитальный ремонт учреждений дополнительного образования</t>
  </si>
  <si>
    <t>Мероприятие 1.Обеспечение  деятельности учреждения обеспечивающего управление в сфере культуры</t>
  </si>
  <si>
    <t xml:space="preserve">Мероприятие 2. Обеспечение мероприятий по модернизации и укреплению материально-технической базы </t>
  </si>
  <si>
    <t xml:space="preserve">Мероприятие 3. Создание условий и организация массового отдыха населения </t>
  </si>
  <si>
    <t>Мероприятие 1. Организация библиотечного обслуживания населения</t>
  </si>
  <si>
    <t>Мероприятие 2. Комплектование книжных фондов муниципальных библиотек</t>
  </si>
  <si>
    <t>Мероприятие 3. Организация центров общественного доступа к сети Интернет на базе  муниципальных библиотек</t>
  </si>
  <si>
    <t>Мероприятие 4. Обеспечение грантов на реализацию творческих проектов в сфере культуры</t>
  </si>
  <si>
    <t>Мероприятие 5. Обеспечение мероприятий по модернизации и укреплению материально-технической базы муниципальных учреждений культуры</t>
  </si>
  <si>
    <t xml:space="preserve"> Мероприятие 1. Обеспечение  деятельности отдела по туризму</t>
  </si>
  <si>
    <t xml:space="preserve"> Мероприятие 2. Организация и проведение  мероприятий </t>
  </si>
  <si>
    <t xml:space="preserve"> Мероприятие 1.Обеспечение  деятельности отдела по работе с молодежью</t>
  </si>
  <si>
    <t xml:space="preserve"> Мероприятие 2. Создание условий и организация молодежных мероприятий </t>
  </si>
  <si>
    <t xml:space="preserve"> Мероприятие 3. Организация и проведение летней молодежной биржи труда</t>
  </si>
  <si>
    <t xml:space="preserve"> Мероприятие 1.Организация и проведение мероприятий по профилактике распространения ВИЧ-инфекции </t>
  </si>
  <si>
    <t xml:space="preserve"> Мероприятие 1.Организация и проведение мероприятий по профилактике правонарушений </t>
  </si>
  <si>
    <t xml:space="preserve"> Мероприятие 1.Укрепление материально-технической базы с целью защищености объектов культуры от терроризма и экстремизма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</si>
</sst>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_-* #,##0.0_р_._-;\-* #,##0.0_р_._-;_-* &quot;-&quot;??_р_._-;_-@_-"/>
    <numFmt numFmtId="166" formatCode="_(* #,##0.00_);_(* \(#,##0.00\);_(* &quot;-&quot;??_);_(@_)"/>
    <numFmt numFmtId="167" formatCode="_-* #,##0.0_р_._-;\-* #,##0.0_р_._-;_-* &quot;-&quot;?_р_._-;_-@_-"/>
    <numFmt numFmtId="168" formatCode="[$-FC19]d\ mmmm\ yyyy\ &quot;г.&quot;"/>
    <numFmt numFmtId="169" formatCode="##\ ###\ ##0.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_ ;\-#,##0.0\ "/>
    <numFmt numFmtId="175" formatCode="_(&quot;р.&quot;* #,##0_);_(&quot;р.&quot;* \(#,##0\);_(&quot;р.&quot;* &quot;-&quot;_);_(@_)"/>
    <numFmt numFmtId="176" formatCode="_(* #,##0_);_(* \(#,##0\);_(* &quot;-&quot;_);_(@_)"/>
    <numFmt numFmtId="177" formatCode="_(&quot;р.&quot;* #,##0.00_);_(&quot;р.&quot;* \(#,##0.00\);_(&quot;р.&quot;* &quot;-&quot;??_);_(@_)"/>
    <numFmt numFmtId="178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Calibri"/>
      <family val="2"/>
    </font>
    <font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4" fillId="0" borderId="0" xfId="0" applyFont="1" applyFill="1" applyAlignment="1">
      <alignment horizontal="center"/>
    </xf>
    <xf numFmtId="49" fontId="4" fillId="0" borderId="0" xfId="0" applyNumberFormat="1" applyFont="1" applyFill="1" applyAlignment="1">
      <alignment/>
    </xf>
    <xf numFmtId="164" fontId="4" fillId="0" borderId="0" xfId="0" applyNumberFormat="1" applyFont="1" applyFill="1" applyAlignment="1">
      <alignment/>
    </xf>
    <xf numFmtId="49" fontId="4" fillId="0" borderId="10" xfId="0" applyNumberFormat="1" applyFont="1" applyFill="1" applyBorder="1" applyAlignment="1">
      <alignment/>
    </xf>
    <xf numFmtId="165" fontId="4" fillId="0" borderId="10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wrapText="1"/>
    </xf>
    <xf numFmtId="165" fontId="4" fillId="0" borderId="0" xfId="0" applyNumberFormat="1" applyFont="1" applyFill="1" applyAlignment="1">
      <alignment horizontal="center"/>
    </xf>
    <xf numFmtId="167" fontId="4" fillId="0" borderId="0" xfId="0" applyNumberFormat="1" applyFont="1" applyFill="1" applyAlignment="1">
      <alignment horizontal="center"/>
    </xf>
    <xf numFmtId="0" fontId="4" fillId="0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top" wrapText="1"/>
    </xf>
    <xf numFmtId="165" fontId="4" fillId="0" borderId="11" xfId="0" applyNumberFormat="1" applyFont="1" applyFill="1" applyBorder="1" applyAlignment="1">
      <alignment horizontal="center"/>
    </xf>
    <xf numFmtId="0" fontId="5" fillId="0" borderId="10" xfId="58" applyNumberFormat="1" applyFont="1" applyFill="1" applyBorder="1" applyAlignment="1">
      <alignment wrapText="1"/>
      <protection/>
    </xf>
    <xf numFmtId="49" fontId="4" fillId="0" borderId="12" xfId="0" applyNumberFormat="1" applyFont="1" applyFill="1" applyBorder="1" applyAlignment="1">
      <alignment/>
    </xf>
    <xf numFmtId="49" fontId="5" fillId="0" borderId="10" xfId="58" applyNumberFormat="1" applyFont="1" applyFill="1" applyBorder="1" applyAlignment="1">
      <alignment wrapText="1"/>
      <protection/>
    </xf>
    <xf numFmtId="0" fontId="5" fillId="0" borderId="10" xfId="58" applyFont="1" applyFill="1" applyBorder="1" applyAlignment="1">
      <alignment wrapText="1"/>
      <protection/>
    </xf>
    <xf numFmtId="165" fontId="4" fillId="0" borderId="10" xfId="0" applyNumberFormat="1" applyFont="1" applyFill="1" applyBorder="1" applyAlignment="1">
      <alignment/>
    </xf>
    <xf numFmtId="49" fontId="5" fillId="0" borderId="12" xfId="0" applyNumberFormat="1" applyFont="1" applyFill="1" applyBorder="1" applyAlignment="1">
      <alignment horizontal="center" wrapText="1"/>
    </xf>
    <xf numFmtId="0" fontId="0" fillId="0" borderId="11" xfId="0" applyBorder="1" applyAlignment="1">
      <alignment wrapText="1"/>
    </xf>
    <xf numFmtId="165" fontId="5" fillId="0" borderId="10" xfId="0" applyNumberFormat="1" applyFont="1" applyFill="1" applyBorder="1" applyAlignment="1">
      <alignment horizontal="center"/>
    </xf>
    <xf numFmtId="165" fontId="4" fillId="0" borderId="12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Border="1" applyAlignment="1">
      <alignment wrapText="1"/>
    </xf>
    <xf numFmtId="165" fontId="5" fillId="0" borderId="10" xfId="0" applyNumberFormat="1" applyFont="1" applyFill="1" applyBorder="1" applyAlignment="1">
      <alignment/>
    </xf>
    <xf numFmtId="167" fontId="5" fillId="0" borderId="10" xfId="0" applyNumberFormat="1" applyFont="1" applyFill="1" applyBorder="1" applyAlignment="1">
      <alignment wrapText="1"/>
    </xf>
    <xf numFmtId="49" fontId="5" fillId="0" borderId="10" xfId="0" applyNumberFormat="1" applyFont="1" applyFill="1" applyBorder="1" applyAlignment="1">
      <alignment/>
    </xf>
    <xf numFmtId="0" fontId="4" fillId="0" borderId="0" xfId="0" applyFont="1" applyFill="1" applyAlignment="1">
      <alignment horizontal="left" wrapText="1"/>
    </xf>
    <xf numFmtId="165" fontId="4" fillId="0" borderId="13" xfId="0" applyNumberFormat="1" applyFont="1" applyFill="1" applyBorder="1" applyAlignment="1">
      <alignment horizontal="center"/>
    </xf>
    <xf numFmtId="49" fontId="5" fillId="0" borderId="0" xfId="0" applyNumberFormat="1" applyFont="1" applyFill="1" applyAlignment="1">
      <alignment/>
    </xf>
    <xf numFmtId="165" fontId="4" fillId="0" borderId="10" xfId="0" applyNumberFormat="1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wrapText="1"/>
    </xf>
    <xf numFmtId="49" fontId="8" fillId="0" borderId="10" xfId="58" applyNumberFormat="1" applyFont="1" applyFill="1" applyBorder="1" applyAlignment="1">
      <alignment wrapText="1"/>
      <protection/>
    </xf>
    <xf numFmtId="49" fontId="8" fillId="0" borderId="10" xfId="0" applyNumberFormat="1" applyFont="1" applyFill="1" applyBorder="1" applyAlignment="1">
      <alignment/>
    </xf>
    <xf numFmtId="0" fontId="4" fillId="16" borderId="0" xfId="0" applyFont="1" applyFill="1" applyAlignment="1">
      <alignment horizontal="center"/>
    </xf>
    <xf numFmtId="167" fontId="4" fillId="16" borderId="0" xfId="0" applyNumberFormat="1" applyFont="1" applyFill="1" applyAlignment="1">
      <alignment horizontal="center"/>
    </xf>
    <xf numFmtId="0" fontId="4" fillId="16" borderId="10" xfId="0" applyFont="1" applyFill="1" applyBorder="1" applyAlignment="1">
      <alignment horizontal="center" vertical="top" wrapText="1"/>
    </xf>
    <xf numFmtId="167" fontId="5" fillId="16" borderId="10" xfId="0" applyNumberFormat="1" applyFont="1" applyFill="1" applyBorder="1" applyAlignment="1">
      <alignment wrapText="1"/>
    </xf>
    <xf numFmtId="165" fontId="4" fillId="16" borderId="10" xfId="0" applyNumberFormat="1" applyFont="1" applyFill="1" applyBorder="1" applyAlignment="1">
      <alignment/>
    </xf>
    <xf numFmtId="165" fontId="5" fillId="16" borderId="10" xfId="0" applyNumberFormat="1" applyFont="1" applyFill="1" applyBorder="1" applyAlignment="1">
      <alignment/>
    </xf>
    <xf numFmtId="165" fontId="4" fillId="16" borderId="10" xfId="0" applyNumberFormat="1" applyFont="1" applyFill="1" applyBorder="1" applyAlignment="1">
      <alignment horizontal="center"/>
    </xf>
    <xf numFmtId="165" fontId="5" fillId="16" borderId="10" xfId="0" applyNumberFormat="1" applyFont="1" applyFill="1" applyBorder="1" applyAlignment="1">
      <alignment horizontal="center"/>
    </xf>
    <xf numFmtId="165" fontId="4" fillId="16" borderId="10" xfId="0" applyNumberFormat="1" applyFont="1" applyFill="1" applyBorder="1" applyAlignment="1">
      <alignment horizontal="center" wrapText="1"/>
    </xf>
    <xf numFmtId="165" fontId="4" fillId="16" borderId="11" xfId="0" applyNumberFormat="1" applyFont="1" applyFill="1" applyBorder="1" applyAlignment="1">
      <alignment horizontal="center"/>
    </xf>
    <xf numFmtId="0" fontId="0" fillId="16" borderId="11" xfId="0" applyFill="1" applyBorder="1" applyAlignment="1">
      <alignment wrapText="1"/>
    </xf>
    <xf numFmtId="165" fontId="4" fillId="16" borderId="0" xfId="0" applyNumberFormat="1" applyFont="1" applyFill="1" applyAlignment="1">
      <alignment horizontal="center"/>
    </xf>
    <xf numFmtId="49" fontId="4" fillId="0" borderId="10" xfId="0" applyNumberFormat="1" applyFont="1" applyFill="1" applyBorder="1" applyAlignment="1">
      <alignment wrapText="1"/>
    </xf>
    <xf numFmtId="165" fontId="7" fillId="0" borderId="10" xfId="0" applyNumberFormat="1" applyFont="1" applyFill="1" applyBorder="1" applyAlignment="1">
      <alignment horizontal="center" wrapText="1"/>
    </xf>
    <xf numFmtId="165" fontId="4" fillId="0" borderId="10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wrapText="1"/>
    </xf>
    <xf numFmtId="14" fontId="4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left"/>
    </xf>
    <xf numFmtId="174" fontId="5" fillId="0" borderId="12" xfId="0" applyNumberFormat="1" applyFont="1" applyFill="1" applyBorder="1" applyAlignment="1">
      <alignment horizontal="center" wrapText="1"/>
    </xf>
    <xf numFmtId="174" fontId="38" fillId="0" borderId="11" xfId="0" applyNumberFormat="1" applyFont="1" applyBorder="1" applyAlignment="1">
      <alignment horizontal="center" wrapText="1"/>
    </xf>
    <xf numFmtId="174" fontId="38" fillId="0" borderId="13" xfId="0" applyNumberFormat="1" applyFont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/>
    </xf>
    <xf numFmtId="0" fontId="4" fillId="0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49" fontId="5" fillId="0" borderId="12" xfId="0" applyNumberFormat="1" applyFont="1" applyFill="1" applyBorder="1" applyAlignment="1">
      <alignment horizontal="center" wrapText="1"/>
    </xf>
    <xf numFmtId="49" fontId="5" fillId="0" borderId="11" xfId="0" applyNumberFormat="1" applyFont="1" applyFill="1" applyBorder="1" applyAlignment="1">
      <alignment horizontal="center" wrapText="1"/>
    </xf>
    <xf numFmtId="0" fontId="0" fillId="0" borderId="11" xfId="0" applyBorder="1" applyAlignment="1">
      <alignment wrapText="1"/>
    </xf>
    <xf numFmtId="0" fontId="5" fillId="0" borderId="0" xfId="0" applyFont="1" applyFill="1" applyAlignment="1">
      <alignment horizontal="left" wrapText="1"/>
    </xf>
    <xf numFmtId="0" fontId="38" fillId="0" borderId="0" xfId="0" applyFont="1" applyAlignment="1">
      <alignment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3" xfId="56"/>
    <cellStyle name="Обычный 4" xfId="57"/>
    <cellStyle name="Обычный 5" xfId="58"/>
    <cellStyle name="Обычный 6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2" xfId="69"/>
    <cellStyle name="Финансовый 3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plan3.MKSO\&#1056;&#1072;&#1073;&#1086;&#1095;&#1080;&#1081;%20&#1089;&#1090;&#1086;&#1083;\2013\&#1043;&#1054;&#1057;&#1055;&#1056;&#1054;&#1043;&#1056;&#1040;&#1052;&#1052;&#1040;%202014-2020\&#1055;&#1083;&#1072;&#1085;%20&#1084;&#1077;&#1088;&#1086;&#1087;&#1088;&#1080;&#1103;&#1090;&#1080;&#1081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2 "/>
      <sheetName val="приложение  3"/>
      <sheetName val="приложение 4"/>
      <sheetName val="ФОРМА"/>
      <sheetName val="2014-2016 расходы (2)"/>
      <sheetName val="План мероприятий"/>
      <sheetName val="2"/>
      <sheetName val="Лист2"/>
      <sheetName val="2014-2016 расходы"/>
      <sheetName val="Лист1"/>
      <sheetName val="ФОРМА  ГП"/>
      <sheetName val="Лист5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1:K202"/>
  <sheetViews>
    <sheetView tabSelected="1" view="pageBreakPreview" zoomScale="87" zoomScaleNormal="135" zoomScaleSheetLayoutView="87" zoomScalePageLayoutView="0" workbookViewId="0" topLeftCell="A9">
      <pane ySplit="3036" topLeftCell="A168" activePane="bottomLeft" state="split"/>
      <selection pane="topLeft" activeCell="D12" sqref="D12"/>
      <selection pane="bottomLeft" activeCell="A185" sqref="A185"/>
    </sheetView>
  </sheetViews>
  <sheetFormatPr defaultColWidth="9.140625" defaultRowHeight="15"/>
  <cols>
    <col min="1" max="1" width="35.00390625" style="2" customWidth="1"/>
    <col min="2" max="2" width="15.7109375" style="1" customWidth="1"/>
    <col min="3" max="4" width="14.7109375" style="1" bestFit="1" customWidth="1"/>
    <col min="5" max="5" width="14.7109375" style="35" bestFit="1" customWidth="1"/>
    <col min="6" max="6" width="14.140625" style="1" customWidth="1"/>
    <col min="7" max="9" width="14.7109375" style="1" bestFit="1" customWidth="1"/>
    <col min="10" max="16384" width="8.8515625" style="1" customWidth="1"/>
  </cols>
  <sheetData>
    <row r="1" spans="3:5" ht="13.5" hidden="1">
      <c r="C1" s="1">
        <f>C2-C20</f>
        <v>2643121.4</v>
      </c>
      <c r="D1" s="1">
        <f>D2-D20</f>
        <v>3154040.695</v>
      </c>
      <c r="E1" s="35">
        <f>E2-E20</f>
        <v>3634003.16975</v>
      </c>
    </row>
    <row r="2" spans="3:5" ht="13.5" hidden="1">
      <c r="C2" s="1">
        <v>2645246.9</v>
      </c>
      <c r="D2" s="1">
        <v>3154522.395</v>
      </c>
      <c r="E2" s="35">
        <v>3634003.16975</v>
      </c>
    </row>
    <row r="3" ht="11.25" customHeight="1">
      <c r="C3" s="8"/>
    </row>
    <row r="4" spans="3:9" ht="76.5" customHeight="1">
      <c r="C4" s="8"/>
      <c r="D4" s="8"/>
      <c r="E4" s="36"/>
      <c r="F4" s="59" t="s">
        <v>32</v>
      </c>
      <c r="G4" s="60"/>
      <c r="H4" s="60"/>
      <c r="I4" s="60"/>
    </row>
    <row r="5" spans="1:9" ht="107.25" customHeight="1">
      <c r="A5" s="30"/>
      <c r="B5" s="64" t="s">
        <v>20</v>
      </c>
      <c r="C5" s="65"/>
      <c r="D5" s="65"/>
      <c r="E5" s="65"/>
      <c r="F5" s="65"/>
      <c r="G5" s="65"/>
      <c r="H5" s="28"/>
      <c r="I5" s="28"/>
    </row>
    <row r="6" spans="1:9" ht="15" customHeight="1">
      <c r="A6" s="51" t="s">
        <v>33</v>
      </c>
      <c r="B6" s="52"/>
      <c r="C6" s="52"/>
      <c r="D6" s="52"/>
      <c r="E6" s="52"/>
      <c r="F6" s="52"/>
      <c r="G6" s="52"/>
      <c r="H6" s="52"/>
      <c r="I6" s="52"/>
    </row>
    <row r="7" ht="12" customHeight="1"/>
    <row r="9" spans="1:9" s="11" customFormat="1" ht="71.25" customHeight="1">
      <c r="A9" s="56" t="s">
        <v>7</v>
      </c>
      <c r="B9" s="57" t="s">
        <v>13</v>
      </c>
      <c r="C9" s="58"/>
      <c r="D9" s="58"/>
      <c r="E9" s="58"/>
      <c r="F9" s="58"/>
      <c r="G9" s="58"/>
      <c r="H9" s="58"/>
      <c r="I9" s="58"/>
    </row>
    <row r="10" spans="1:9" s="11" customFormat="1" ht="15" customHeight="1">
      <c r="A10" s="56"/>
      <c r="B10" s="9" t="s">
        <v>0</v>
      </c>
      <c r="C10" s="10">
        <v>2014</v>
      </c>
      <c r="D10" s="10">
        <v>2015</v>
      </c>
      <c r="E10" s="37">
        <v>2016</v>
      </c>
      <c r="F10" s="10">
        <v>2017</v>
      </c>
      <c r="G10" s="10">
        <v>2018</v>
      </c>
      <c r="H10" s="10">
        <v>2019</v>
      </c>
      <c r="I10" s="10">
        <v>2020</v>
      </c>
    </row>
    <row r="11" spans="1:9" s="11" customFormat="1" ht="23.25" customHeight="1">
      <c r="A11" s="12" t="s">
        <v>6</v>
      </c>
      <c r="B11" s="9">
        <v>3</v>
      </c>
      <c r="C11" s="10">
        <v>4</v>
      </c>
      <c r="D11" s="10">
        <v>5</v>
      </c>
      <c r="E11" s="37">
        <v>6</v>
      </c>
      <c r="F11" s="10">
        <v>7</v>
      </c>
      <c r="G11" s="10">
        <v>8</v>
      </c>
      <c r="H11" s="10">
        <v>9</v>
      </c>
      <c r="I11" s="10">
        <v>10</v>
      </c>
    </row>
    <row r="12" spans="1:9" ht="27">
      <c r="A12" s="6" t="s">
        <v>8</v>
      </c>
      <c r="B12" s="25">
        <f>SUM(C12:I12)</f>
        <v>315479.4</v>
      </c>
      <c r="C12" s="26">
        <f>C13+C14+C15</f>
        <v>45904.799999999996</v>
      </c>
      <c r="D12" s="26">
        <f aca="true" t="shared" si="0" ref="D12:I12">D13+D14+D15</f>
        <v>46479.200000000004</v>
      </c>
      <c r="E12" s="38">
        <f t="shared" si="0"/>
        <v>44870.600000000006</v>
      </c>
      <c r="F12" s="26">
        <f t="shared" si="0"/>
        <v>44556.200000000004</v>
      </c>
      <c r="G12" s="26">
        <f t="shared" si="0"/>
        <v>44556.200000000004</v>
      </c>
      <c r="H12" s="26">
        <f t="shared" si="0"/>
        <v>44556.200000000004</v>
      </c>
      <c r="I12" s="26">
        <f t="shared" si="0"/>
        <v>44556.200000000004</v>
      </c>
    </row>
    <row r="13" spans="1:9" ht="13.5">
      <c r="A13" s="27" t="s">
        <v>1</v>
      </c>
      <c r="B13" s="25">
        <f>SUM(C13:I13)</f>
        <v>114.6</v>
      </c>
      <c r="C13" s="25"/>
      <c r="D13" s="25">
        <f>D19+D51+D81+D102+D133+D149+D170+D181</f>
        <v>114.6</v>
      </c>
      <c r="E13" s="39"/>
      <c r="F13" s="18"/>
      <c r="G13" s="18"/>
      <c r="H13" s="18"/>
      <c r="I13" s="18"/>
    </row>
    <row r="14" spans="1:9" ht="13.5">
      <c r="A14" s="27" t="s">
        <v>2</v>
      </c>
      <c r="B14" s="25">
        <f>SUM(C14:I14)</f>
        <v>5114.099999999999</v>
      </c>
      <c r="C14" s="25">
        <f>C20+C52+C82+C103+C134+C150</f>
        <v>2809</v>
      </c>
      <c r="D14" s="25">
        <f>D20+D52+D82+D103+D134+D150+D46</f>
        <v>1547.2</v>
      </c>
      <c r="E14" s="40">
        <f>E20+E52+E82+E103+E134+E150</f>
        <v>757.9</v>
      </c>
      <c r="F14" s="25">
        <f>F20+F52+F82+F103+F134+F150</f>
        <v>0</v>
      </c>
      <c r="G14" s="25">
        <f>G20+G52+G82+G103+G134+G150</f>
        <v>0</v>
      </c>
      <c r="H14" s="25">
        <f>H20+H52+H82+H103+H134+H150</f>
        <v>0</v>
      </c>
      <c r="I14" s="25">
        <f>I20+I52+I82+I103+I134+I150</f>
        <v>0</v>
      </c>
    </row>
    <row r="15" spans="1:9" ht="13.5">
      <c r="A15" s="27" t="s">
        <v>3</v>
      </c>
      <c r="B15" s="25">
        <f>SUM(C15:I15)</f>
        <v>310250.7</v>
      </c>
      <c r="C15" s="25">
        <f aca="true" t="shared" si="1" ref="C15:I15">C21+C53+C83+C104+C135+C151+C172+C183</f>
        <v>43095.799999999996</v>
      </c>
      <c r="D15" s="25">
        <f>D21+D53+D83+D104+D135+D151+D172+D183</f>
        <v>44817.4</v>
      </c>
      <c r="E15" s="40">
        <f>E21+E53+E83+E104+E135+E151+E172+E183+E195</f>
        <v>44112.700000000004</v>
      </c>
      <c r="F15" s="25">
        <f t="shared" si="1"/>
        <v>44556.200000000004</v>
      </c>
      <c r="G15" s="25">
        <f t="shared" si="1"/>
        <v>44556.200000000004</v>
      </c>
      <c r="H15" s="25">
        <f t="shared" si="1"/>
        <v>44556.200000000004</v>
      </c>
      <c r="I15" s="25">
        <f t="shared" si="1"/>
        <v>44556.200000000004</v>
      </c>
    </row>
    <row r="16" spans="1:9" ht="13.5">
      <c r="A16" s="4" t="s">
        <v>4</v>
      </c>
      <c r="B16" s="5"/>
      <c r="C16" s="5"/>
      <c r="D16" s="5"/>
      <c r="E16" s="41"/>
      <c r="F16" s="5"/>
      <c r="G16" s="5"/>
      <c r="H16" s="5"/>
      <c r="I16" s="5"/>
    </row>
    <row r="17" spans="1:9" ht="23.25" customHeight="1">
      <c r="A17" s="61" t="s">
        <v>9</v>
      </c>
      <c r="B17" s="62"/>
      <c r="C17" s="62"/>
      <c r="D17" s="62"/>
      <c r="E17" s="62"/>
      <c r="F17" s="62"/>
      <c r="G17" s="62"/>
      <c r="H17" s="62"/>
      <c r="I17" s="62"/>
    </row>
    <row r="18" spans="1:9" ht="27">
      <c r="A18" s="6" t="s">
        <v>5</v>
      </c>
      <c r="B18" s="21">
        <f aca="true" t="shared" si="2" ref="B18:I18">B19+B20+B21</f>
        <v>167408.30000000002</v>
      </c>
      <c r="C18" s="21">
        <f t="shared" si="2"/>
        <v>24667.699999999997</v>
      </c>
      <c r="D18" s="21">
        <f t="shared" si="2"/>
        <v>23265.100000000006</v>
      </c>
      <c r="E18" s="42">
        <f t="shared" si="2"/>
        <v>20874.3</v>
      </c>
      <c r="F18" s="21">
        <f t="shared" si="2"/>
        <v>24650.3</v>
      </c>
      <c r="G18" s="21">
        <f t="shared" si="2"/>
        <v>24650.3</v>
      </c>
      <c r="H18" s="21">
        <f t="shared" si="2"/>
        <v>24650.3</v>
      </c>
      <c r="I18" s="21">
        <f t="shared" si="2"/>
        <v>24650.3</v>
      </c>
    </row>
    <row r="19" spans="1:9" ht="13.5">
      <c r="A19" s="4" t="s">
        <v>1</v>
      </c>
      <c r="B19" s="5">
        <f>SUM(C19:I19)</f>
        <v>0</v>
      </c>
      <c r="C19" s="5"/>
      <c r="D19" s="5"/>
      <c r="E19" s="41"/>
      <c r="F19" s="5"/>
      <c r="G19" s="5"/>
      <c r="H19" s="5"/>
      <c r="I19" s="5">
        <f>I24+I29</f>
        <v>0</v>
      </c>
    </row>
    <row r="20" spans="1:9" ht="13.5">
      <c r="A20" s="4" t="s">
        <v>2</v>
      </c>
      <c r="B20" s="5">
        <f>SUM(C20:I20)</f>
        <v>2607.2</v>
      </c>
      <c r="C20" s="5">
        <f aca="true" t="shared" si="3" ref="C20:H20">C25+C30+C35+C40+C46</f>
        <v>2125.5</v>
      </c>
      <c r="D20" s="5">
        <f t="shared" si="3"/>
        <v>481.7</v>
      </c>
      <c r="E20" s="41">
        <f t="shared" si="3"/>
        <v>0</v>
      </c>
      <c r="F20" s="5">
        <f t="shared" si="3"/>
        <v>0</v>
      </c>
      <c r="G20" s="5">
        <f t="shared" si="3"/>
        <v>0</v>
      </c>
      <c r="H20" s="5">
        <f t="shared" si="3"/>
        <v>0</v>
      </c>
      <c r="I20" s="5">
        <f>I25+I30</f>
        <v>0</v>
      </c>
    </row>
    <row r="21" spans="1:9" ht="13.5">
      <c r="A21" s="4" t="s">
        <v>3</v>
      </c>
      <c r="B21" s="5">
        <f>SUM(C21:I21)</f>
        <v>164801.1</v>
      </c>
      <c r="C21" s="5">
        <f aca="true" t="shared" si="4" ref="C21:I21">C26+C31+C36+C41</f>
        <v>22542.199999999997</v>
      </c>
      <c r="D21" s="5">
        <f>D26+D31+D36+D41</f>
        <v>22783.400000000005</v>
      </c>
      <c r="E21" s="41">
        <f t="shared" si="4"/>
        <v>20874.3</v>
      </c>
      <c r="F21" s="5">
        <f t="shared" si="4"/>
        <v>24650.3</v>
      </c>
      <c r="G21" s="5">
        <f t="shared" si="4"/>
        <v>24650.3</v>
      </c>
      <c r="H21" s="5">
        <f t="shared" si="4"/>
        <v>24650.3</v>
      </c>
      <c r="I21" s="5">
        <f t="shared" si="4"/>
        <v>24650.3</v>
      </c>
    </row>
    <row r="22" spans="1:9" ht="12" customHeight="1">
      <c r="A22" s="4"/>
      <c r="B22" s="5"/>
      <c r="C22" s="5"/>
      <c r="D22" s="5"/>
      <c r="E22" s="41"/>
      <c r="F22" s="5"/>
      <c r="G22" s="5"/>
      <c r="H22" s="5"/>
      <c r="I22" s="5"/>
    </row>
    <row r="23" spans="1:9" ht="59.25" customHeight="1">
      <c r="A23" s="6" t="s">
        <v>17</v>
      </c>
      <c r="B23" s="5">
        <f>SUM(C23:I23)</f>
        <v>147673.5</v>
      </c>
      <c r="C23" s="5">
        <f aca="true" t="shared" si="5" ref="C23:I23">C24+C25+C26+C27</f>
        <v>18429.5</v>
      </c>
      <c r="D23" s="5">
        <f t="shared" si="5"/>
        <v>20001.9</v>
      </c>
      <c r="E23" s="41">
        <f t="shared" si="5"/>
        <v>20226.5</v>
      </c>
      <c r="F23" s="5">
        <f t="shared" si="5"/>
        <v>22253.9</v>
      </c>
      <c r="G23" s="5">
        <f t="shared" si="5"/>
        <v>22253.9</v>
      </c>
      <c r="H23" s="5">
        <f t="shared" si="5"/>
        <v>22253.9</v>
      </c>
      <c r="I23" s="5">
        <f t="shared" si="5"/>
        <v>22253.9</v>
      </c>
    </row>
    <row r="24" spans="1:9" ht="13.5">
      <c r="A24" s="4" t="s">
        <v>1</v>
      </c>
      <c r="B24" s="5">
        <f>SUM(C24:I24)</f>
        <v>0</v>
      </c>
      <c r="C24" s="5"/>
      <c r="D24" s="5"/>
      <c r="E24" s="41"/>
      <c r="F24" s="5"/>
      <c r="G24" s="5"/>
      <c r="H24" s="5"/>
      <c r="I24" s="5"/>
    </row>
    <row r="25" spans="1:9" ht="13.5">
      <c r="A25" s="4" t="s">
        <v>2</v>
      </c>
      <c r="B25" s="5">
        <f>SUM(C25:I25)</f>
        <v>0</v>
      </c>
      <c r="C25" s="5"/>
      <c r="D25" s="5"/>
      <c r="E25" s="41"/>
      <c r="F25" s="5"/>
      <c r="G25" s="5"/>
      <c r="H25" s="5"/>
      <c r="I25" s="5"/>
    </row>
    <row r="26" spans="1:9" ht="13.5">
      <c r="A26" s="4" t="s">
        <v>3</v>
      </c>
      <c r="B26" s="5">
        <f>SUM(C26:I26)</f>
        <v>147673.5</v>
      </c>
      <c r="C26" s="5">
        <v>18429.5</v>
      </c>
      <c r="D26" s="5">
        <v>20001.9</v>
      </c>
      <c r="E26" s="41">
        <v>20226.5</v>
      </c>
      <c r="F26" s="5">
        <v>22253.9</v>
      </c>
      <c r="G26" s="5">
        <v>22253.9</v>
      </c>
      <c r="H26" s="5">
        <v>22253.9</v>
      </c>
      <c r="I26" s="5">
        <v>22253.9</v>
      </c>
    </row>
    <row r="27" spans="1:9" ht="13.5">
      <c r="A27" s="4"/>
      <c r="B27" s="5"/>
      <c r="C27" s="5"/>
      <c r="D27" s="5"/>
      <c r="E27" s="41"/>
      <c r="F27" s="5"/>
      <c r="G27" s="5"/>
      <c r="H27" s="5"/>
      <c r="I27" s="5"/>
    </row>
    <row r="28" spans="1:9" ht="35.25" customHeight="1">
      <c r="A28" s="6" t="s">
        <v>18</v>
      </c>
      <c r="B28" s="5">
        <f>SUM(C28:I28)</f>
        <v>16111.7</v>
      </c>
      <c r="C28" s="5">
        <f>C29+C30+C31</f>
        <v>4888.1</v>
      </c>
      <c r="D28" s="5">
        <f aca="true" t="shared" si="6" ref="D28:I28">D29+D30+D31</f>
        <v>2903.6</v>
      </c>
      <c r="E28" s="41">
        <f t="shared" si="6"/>
        <v>320</v>
      </c>
      <c r="F28" s="5">
        <f t="shared" si="6"/>
        <v>2000</v>
      </c>
      <c r="G28" s="5">
        <f t="shared" si="6"/>
        <v>2000</v>
      </c>
      <c r="H28" s="5">
        <f t="shared" si="6"/>
        <v>2000</v>
      </c>
      <c r="I28" s="5">
        <f t="shared" si="6"/>
        <v>2000</v>
      </c>
    </row>
    <row r="29" spans="1:9" ht="13.5">
      <c r="A29" s="4" t="s">
        <v>1</v>
      </c>
      <c r="B29" s="5">
        <f>SUM(C29:I29)</f>
        <v>0</v>
      </c>
      <c r="C29" s="5"/>
      <c r="D29" s="5"/>
      <c r="E29" s="41"/>
      <c r="F29" s="5"/>
      <c r="G29" s="5"/>
      <c r="H29" s="5"/>
      <c r="I29" s="5"/>
    </row>
    <row r="30" spans="1:9" ht="13.5">
      <c r="A30" s="4" t="s">
        <v>2</v>
      </c>
      <c r="B30" s="5">
        <f>SUM(C30:I30)</f>
        <v>2607.2</v>
      </c>
      <c r="C30" s="5">
        <v>2125.5</v>
      </c>
      <c r="D30" s="5">
        <v>481.7</v>
      </c>
      <c r="E30" s="41"/>
      <c r="F30" s="5"/>
      <c r="G30" s="5"/>
      <c r="H30" s="5"/>
      <c r="I30" s="5"/>
    </row>
    <row r="31" spans="1:9" ht="13.5">
      <c r="A31" s="4" t="s">
        <v>23</v>
      </c>
      <c r="B31" s="5">
        <f>SUM(C31:I31)</f>
        <v>13504.5</v>
      </c>
      <c r="C31" s="5">
        <v>2762.6</v>
      </c>
      <c r="D31" s="5">
        <v>2421.9</v>
      </c>
      <c r="E31" s="41">
        <v>320</v>
      </c>
      <c r="F31" s="5">
        <v>2000</v>
      </c>
      <c r="G31" s="5">
        <v>2000</v>
      </c>
      <c r="H31" s="5">
        <v>2000</v>
      </c>
      <c r="I31" s="5">
        <v>2000</v>
      </c>
    </row>
    <row r="32" spans="1:9" ht="292.5" customHeight="1">
      <c r="A32" s="32" t="s">
        <v>30</v>
      </c>
      <c r="B32" s="5"/>
      <c r="C32" s="5"/>
      <c r="D32" s="48"/>
      <c r="E32" s="43"/>
      <c r="F32" s="31"/>
      <c r="G32" s="31"/>
      <c r="H32" s="31"/>
      <c r="I32" s="5"/>
    </row>
    <row r="33" spans="1:9" ht="33.75" customHeight="1">
      <c r="A33" s="6" t="s">
        <v>15</v>
      </c>
      <c r="B33" s="5">
        <f>SUM(C33:I33)</f>
        <v>1246.8</v>
      </c>
      <c r="C33" s="5">
        <f>C34+C35+C36</f>
        <v>588.5</v>
      </c>
      <c r="D33" s="5">
        <f aca="true" t="shared" si="7" ref="D33:I33">D34+D35+D36</f>
        <v>139.9</v>
      </c>
      <c r="E33" s="41">
        <f t="shared" si="7"/>
        <v>0</v>
      </c>
      <c r="F33" s="5">
        <f t="shared" si="7"/>
        <v>129.6</v>
      </c>
      <c r="G33" s="5">
        <f t="shared" si="7"/>
        <v>129.6</v>
      </c>
      <c r="H33" s="5">
        <f t="shared" si="7"/>
        <v>129.6</v>
      </c>
      <c r="I33" s="5">
        <f t="shared" si="7"/>
        <v>129.6</v>
      </c>
    </row>
    <row r="34" spans="1:9" ht="13.5">
      <c r="A34" s="4" t="s">
        <v>1</v>
      </c>
      <c r="B34" s="5">
        <f>SUM(C34:I34)</f>
        <v>0</v>
      </c>
      <c r="C34" s="5"/>
      <c r="D34" s="5"/>
      <c r="E34" s="41"/>
      <c r="F34" s="5"/>
      <c r="G34" s="5"/>
      <c r="H34" s="5"/>
      <c r="I34" s="5"/>
    </row>
    <row r="35" spans="1:9" ht="13.5">
      <c r="A35" s="4" t="s">
        <v>2</v>
      </c>
      <c r="B35" s="5">
        <f>SUM(C35:I35)</f>
        <v>0</v>
      </c>
      <c r="C35" s="5"/>
      <c r="D35" s="5"/>
      <c r="E35" s="41"/>
      <c r="F35" s="5"/>
      <c r="G35" s="5"/>
      <c r="H35" s="5"/>
      <c r="I35" s="5"/>
    </row>
    <row r="36" spans="1:9" ht="13.5">
      <c r="A36" s="4" t="s">
        <v>3</v>
      </c>
      <c r="B36" s="5">
        <f>SUM(C36:I36)</f>
        <v>1246.8</v>
      </c>
      <c r="C36" s="5">
        <v>588.5</v>
      </c>
      <c r="D36" s="5">
        <v>139.9</v>
      </c>
      <c r="E36" s="41">
        <v>0</v>
      </c>
      <c r="F36" s="5">
        <v>129.6</v>
      </c>
      <c r="G36" s="5">
        <v>129.6</v>
      </c>
      <c r="H36" s="5">
        <v>129.6</v>
      </c>
      <c r="I36" s="5">
        <v>129.6</v>
      </c>
    </row>
    <row r="37" spans="1:9" ht="53.25" customHeight="1">
      <c r="A37" s="32" t="s">
        <v>24</v>
      </c>
      <c r="B37" s="5"/>
      <c r="C37" s="5"/>
      <c r="D37" s="5"/>
      <c r="E37" s="41"/>
      <c r="F37" s="5"/>
      <c r="G37" s="5"/>
      <c r="H37" s="5"/>
      <c r="I37" s="5"/>
    </row>
    <row r="38" spans="1:9" ht="84.75" customHeight="1">
      <c r="A38" s="6" t="s">
        <v>21</v>
      </c>
      <c r="B38" s="5">
        <f>SUM(C38:I38)</f>
        <v>2376.3</v>
      </c>
      <c r="C38" s="5">
        <f>C39+C40+C41</f>
        <v>761.6</v>
      </c>
      <c r="D38" s="5">
        <f aca="true" t="shared" si="8" ref="D38:I38">D39+D40+D41</f>
        <v>219.7</v>
      </c>
      <c r="E38" s="41">
        <f t="shared" si="8"/>
        <v>327.8</v>
      </c>
      <c r="F38" s="5">
        <f t="shared" si="8"/>
        <v>266.8</v>
      </c>
      <c r="G38" s="5">
        <f t="shared" si="8"/>
        <v>266.8</v>
      </c>
      <c r="H38" s="5">
        <f t="shared" si="8"/>
        <v>266.8</v>
      </c>
      <c r="I38" s="5">
        <f t="shared" si="8"/>
        <v>266.8</v>
      </c>
    </row>
    <row r="39" spans="1:9" ht="13.5">
      <c r="A39" s="4" t="s">
        <v>1</v>
      </c>
      <c r="B39" s="5">
        <f>SUM(C39:I39)</f>
        <v>0</v>
      </c>
      <c r="C39" s="5"/>
      <c r="D39" s="5"/>
      <c r="E39" s="41"/>
      <c r="F39" s="5"/>
      <c r="G39" s="5"/>
      <c r="H39" s="5"/>
      <c r="I39" s="5"/>
    </row>
    <row r="40" spans="1:9" ht="13.5">
      <c r="A40" s="4" t="s">
        <v>2</v>
      </c>
      <c r="B40" s="5">
        <f>SUM(C40:I40)</f>
        <v>0</v>
      </c>
      <c r="C40" s="5"/>
      <c r="D40" s="5"/>
      <c r="E40" s="41"/>
      <c r="F40" s="5"/>
      <c r="G40" s="5"/>
      <c r="H40" s="5"/>
      <c r="I40" s="5"/>
    </row>
    <row r="41" spans="1:9" ht="13.5">
      <c r="A41" s="4" t="s">
        <v>3</v>
      </c>
      <c r="B41" s="5">
        <f>SUM(C41:I41)</f>
        <v>2376.3</v>
      </c>
      <c r="C41" s="5">
        <v>761.6</v>
      </c>
      <c r="D41" s="5">
        <v>219.7</v>
      </c>
      <c r="E41" s="41">
        <v>327.8</v>
      </c>
      <c r="F41" s="5">
        <v>266.8</v>
      </c>
      <c r="G41" s="5">
        <v>266.8</v>
      </c>
      <c r="H41" s="5">
        <v>266.8</v>
      </c>
      <c r="I41" s="5">
        <v>266.8</v>
      </c>
    </row>
    <row r="42" spans="1:9" ht="228.75" customHeight="1">
      <c r="A42" s="33" t="s">
        <v>25</v>
      </c>
      <c r="B42" s="5"/>
      <c r="C42" s="5"/>
      <c r="D42" s="5"/>
      <c r="E42" s="41"/>
      <c r="F42" s="5"/>
      <c r="G42" s="5"/>
      <c r="H42" s="5"/>
      <c r="I42" s="5"/>
    </row>
    <row r="43" spans="1:9" ht="10.5" customHeight="1">
      <c r="A43" s="33"/>
      <c r="B43" s="5"/>
      <c r="C43" s="5"/>
      <c r="D43" s="5"/>
      <c r="E43" s="41"/>
      <c r="F43" s="5"/>
      <c r="G43" s="5"/>
      <c r="H43" s="5"/>
      <c r="I43" s="5"/>
    </row>
    <row r="44" spans="1:9" ht="66" customHeight="1">
      <c r="A44" s="6" t="s">
        <v>28</v>
      </c>
      <c r="B44" s="5">
        <f>SUM(C44:I44)</f>
        <v>0</v>
      </c>
      <c r="C44" s="5">
        <f>C45+C46+C47</f>
        <v>0</v>
      </c>
      <c r="D44" s="5">
        <f aca="true" t="shared" si="9" ref="D44:I44">D45+D46+D47</f>
        <v>0</v>
      </c>
      <c r="E44" s="41">
        <f t="shared" si="9"/>
        <v>0</v>
      </c>
      <c r="F44" s="5">
        <f t="shared" si="9"/>
        <v>0</v>
      </c>
      <c r="G44" s="5">
        <f t="shared" si="9"/>
        <v>0</v>
      </c>
      <c r="H44" s="5">
        <f t="shared" si="9"/>
        <v>0</v>
      </c>
      <c r="I44" s="5">
        <f t="shared" si="9"/>
        <v>0</v>
      </c>
    </row>
    <row r="45" spans="1:9" ht="18" customHeight="1">
      <c r="A45" s="4" t="s">
        <v>1</v>
      </c>
      <c r="B45" s="5">
        <f>SUM(C45:I45)</f>
        <v>0</v>
      </c>
      <c r="C45" s="5"/>
      <c r="D45" s="5"/>
      <c r="E45" s="41"/>
      <c r="F45" s="5"/>
      <c r="G45" s="5"/>
      <c r="H45" s="5"/>
      <c r="I45" s="5"/>
    </row>
    <row r="46" spans="1:9" ht="17.25" customHeight="1">
      <c r="A46" s="4" t="s">
        <v>2</v>
      </c>
      <c r="B46" s="5">
        <f>SUM(C46:I46)</f>
        <v>0</v>
      </c>
      <c r="C46" s="5"/>
      <c r="D46" s="5"/>
      <c r="E46" s="41"/>
      <c r="F46" s="5"/>
      <c r="G46" s="5"/>
      <c r="H46" s="5"/>
      <c r="I46" s="5"/>
    </row>
    <row r="47" spans="1:9" ht="16.5" customHeight="1">
      <c r="A47" s="4" t="s">
        <v>3</v>
      </c>
      <c r="B47" s="5">
        <f>SUM(C47:I47)</f>
        <v>0</v>
      </c>
      <c r="C47" s="5"/>
      <c r="D47" s="5"/>
      <c r="E47" s="41"/>
      <c r="F47" s="5"/>
      <c r="G47" s="5"/>
      <c r="H47" s="5"/>
      <c r="I47" s="5"/>
    </row>
    <row r="48" spans="1:9" ht="9.75" customHeight="1">
      <c r="A48" s="4"/>
      <c r="B48" s="5"/>
      <c r="C48" s="5"/>
      <c r="D48" s="5"/>
      <c r="E48" s="41"/>
      <c r="F48" s="5"/>
      <c r="G48" s="5"/>
      <c r="H48" s="5"/>
      <c r="I48" s="5"/>
    </row>
    <row r="49" spans="1:9" ht="22.5" customHeight="1">
      <c r="A49" s="61" t="s">
        <v>10</v>
      </c>
      <c r="B49" s="62"/>
      <c r="C49" s="62"/>
      <c r="D49" s="62"/>
      <c r="E49" s="62"/>
      <c r="F49" s="62"/>
      <c r="G49" s="62"/>
      <c r="H49" s="62"/>
      <c r="I49" s="62"/>
    </row>
    <row r="50" spans="1:9" ht="43.5" customHeight="1">
      <c r="A50" s="6" t="s">
        <v>5</v>
      </c>
      <c r="B50" s="21">
        <f>SUM(C50:I50)</f>
        <v>37479.5</v>
      </c>
      <c r="C50" s="21">
        <f aca="true" t="shared" si="10" ref="C50:I50">C51+C52+C53+C54</f>
        <v>6247.1</v>
      </c>
      <c r="D50" s="21">
        <f>D51+D52+D53</f>
        <v>6573.5</v>
      </c>
      <c r="E50" s="42">
        <f t="shared" si="10"/>
        <v>7698.9</v>
      </c>
      <c r="F50" s="21">
        <f t="shared" si="10"/>
        <v>4240</v>
      </c>
      <c r="G50" s="21">
        <f t="shared" si="10"/>
        <v>4240</v>
      </c>
      <c r="H50" s="21">
        <f t="shared" si="10"/>
        <v>4240</v>
      </c>
      <c r="I50" s="21">
        <f t="shared" si="10"/>
        <v>4240</v>
      </c>
    </row>
    <row r="51" spans="1:9" ht="13.5">
      <c r="A51" s="4" t="s">
        <v>1</v>
      </c>
      <c r="B51" s="5">
        <f>SUM(C51:I51)</f>
        <v>100</v>
      </c>
      <c r="C51" s="5"/>
      <c r="D51" s="5">
        <f>SUM(D56+D66)</f>
        <v>100</v>
      </c>
      <c r="E51" s="41"/>
      <c r="F51" s="5"/>
      <c r="G51" s="5"/>
      <c r="H51" s="5"/>
      <c r="I51" s="5"/>
    </row>
    <row r="52" spans="1:9" ht="13.5">
      <c r="A52" s="4" t="s">
        <v>2</v>
      </c>
      <c r="B52" s="5">
        <f>SUM(C52:I52)</f>
        <v>2233.9</v>
      </c>
      <c r="C52" s="5">
        <f aca="true" t="shared" si="11" ref="C52:I52">C57+C62+C67+C72</f>
        <v>517.5</v>
      </c>
      <c r="D52" s="5">
        <f t="shared" si="11"/>
        <v>958.5</v>
      </c>
      <c r="E52" s="41">
        <f t="shared" si="11"/>
        <v>757.9</v>
      </c>
      <c r="F52" s="5">
        <f t="shared" si="11"/>
        <v>0</v>
      </c>
      <c r="G52" s="5">
        <f t="shared" si="11"/>
        <v>0</v>
      </c>
      <c r="H52" s="5">
        <f t="shared" si="11"/>
        <v>0</v>
      </c>
      <c r="I52" s="5">
        <f t="shared" si="11"/>
        <v>0</v>
      </c>
    </row>
    <row r="53" spans="1:9" ht="13.5">
      <c r="A53" s="4" t="s">
        <v>3</v>
      </c>
      <c r="B53" s="5">
        <f>SUM(C53:I53)</f>
        <v>35145.6</v>
      </c>
      <c r="C53" s="5">
        <f>C58+C63+C68+C73</f>
        <v>5729.6</v>
      </c>
      <c r="D53" s="5">
        <f>D58+D68</f>
        <v>5515</v>
      </c>
      <c r="E53" s="41">
        <f>E58+E68+E78</f>
        <v>6941</v>
      </c>
      <c r="F53" s="5">
        <f>F58+F68</f>
        <v>4240</v>
      </c>
      <c r="G53" s="5">
        <f>G58+G68</f>
        <v>4240</v>
      </c>
      <c r="H53" s="5">
        <f>H58+H68</f>
        <v>4240</v>
      </c>
      <c r="I53" s="5">
        <f>I58+I68</f>
        <v>4240</v>
      </c>
    </row>
    <row r="54" spans="1:9" ht="12.75" customHeight="1">
      <c r="A54" s="4"/>
      <c r="B54" s="5"/>
      <c r="C54" s="5"/>
      <c r="D54" s="5"/>
      <c r="E54" s="41"/>
      <c r="F54" s="5"/>
      <c r="G54" s="5"/>
      <c r="H54" s="5"/>
      <c r="I54" s="5"/>
    </row>
    <row r="55" spans="1:9" ht="57" customHeight="1">
      <c r="A55" s="6" t="s">
        <v>34</v>
      </c>
      <c r="B55" s="5">
        <f>SUM(C55:I55)</f>
        <v>35475.8</v>
      </c>
      <c r="C55" s="5">
        <f>C56+C57+C58</f>
        <v>5479.6</v>
      </c>
      <c r="D55" s="5">
        <f aca="true" t="shared" si="12" ref="D55:I55">D56+D57+D58</f>
        <v>5983.5</v>
      </c>
      <c r="E55" s="41">
        <f t="shared" si="12"/>
        <v>7452.7</v>
      </c>
      <c r="F55" s="5">
        <f t="shared" si="12"/>
        <v>4140</v>
      </c>
      <c r="G55" s="5">
        <f t="shared" si="12"/>
        <v>4140</v>
      </c>
      <c r="H55" s="5">
        <f t="shared" si="12"/>
        <v>4140</v>
      </c>
      <c r="I55" s="5">
        <f t="shared" si="12"/>
        <v>4140</v>
      </c>
    </row>
    <row r="56" spans="1:9" ht="13.5">
      <c r="A56" s="4" t="s">
        <v>1</v>
      </c>
      <c r="B56" s="5">
        <f>SUM(C56:I56)</f>
        <v>0</v>
      </c>
      <c r="C56" s="5"/>
      <c r="D56" s="5"/>
      <c r="E56" s="41"/>
      <c r="F56" s="5"/>
      <c r="G56" s="5"/>
      <c r="H56" s="5"/>
      <c r="I56" s="5"/>
    </row>
    <row r="57" spans="1:9" ht="13.5">
      <c r="A57" s="4" t="s">
        <v>2</v>
      </c>
      <c r="B57" s="5">
        <f>SUM(C57:I57)</f>
        <v>1376.4</v>
      </c>
      <c r="C57" s="5"/>
      <c r="D57" s="5">
        <v>618.5</v>
      </c>
      <c r="E57" s="41">
        <v>757.9</v>
      </c>
      <c r="F57" s="5"/>
      <c r="G57" s="5"/>
      <c r="H57" s="5"/>
      <c r="I57" s="5"/>
    </row>
    <row r="58" spans="1:9" ht="13.5">
      <c r="A58" s="4" t="s">
        <v>3</v>
      </c>
      <c r="B58" s="5">
        <f>SUM(C58:I58)</f>
        <v>34099.4</v>
      </c>
      <c r="C58" s="5">
        <v>5479.6</v>
      </c>
      <c r="D58" s="5">
        <v>5365</v>
      </c>
      <c r="E58" s="41">
        <v>6694.8</v>
      </c>
      <c r="F58" s="5">
        <v>4140</v>
      </c>
      <c r="G58" s="5">
        <v>4140</v>
      </c>
      <c r="H58" s="5">
        <v>4140</v>
      </c>
      <c r="I58" s="5">
        <v>4140</v>
      </c>
    </row>
    <row r="59" spans="1:9" ht="13.5">
      <c r="A59" s="4"/>
      <c r="B59" s="5"/>
      <c r="C59" s="5"/>
      <c r="D59" s="5"/>
      <c r="E59" s="41"/>
      <c r="F59" s="5"/>
      <c r="G59" s="5"/>
      <c r="H59" s="5"/>
      <c r="I59" s="5"/>
    </row>
    <row r="60" spans="1:9" ht="62.25" customHeight="1">
      <c r="A60" s="6" t="s">
        <v>35</v>
      </c>
      <c r="B60" s="5">
        <f>SUM(C60:I60)</f>
        <v>100</v>
      </c>
      <c r="C60" s="5">
        <f>C61+C62+C63</f>
        <v>100</v>
      </c>
      <c r="D60" s="5">
        <f aca="true" t="shared" si="13" ref="D60:I60">D61+D62+D63</f>
        <v>0</v>
      </c>
      <c r="E60" s="41">
        <f t="shared" si="13"/>
        <v>0</v>
      </c>
      <c r="F60" s="5">
        <f t="shared" si="13"/>
        <v>0</v>
      </c>
      <c r="G60" s="5">
        <f t="shared" si="13"/>
        <v>0</v>
      </c>
      <c r="H60" s="5">
        <f t="shared" si="13"/>
        <v>0</v>
      </c>
      <c r="I60" s="5">
        <f t="shared" si="13"/>
        <v>0</v>
      </c>
    </row>
    <row r="61" spans="1:9" ht="17.25" customHeight="1">
      <c r="A61" s="4" t="s">
        <v>1</v>
      </c>
      <c r="B61" s="5">
        <f>SUM(C61:I61)</f>
        <v>0</v>
      </c>
      <c r="C61" s="5"/>
      <c r="D61" s="5"/>
      <c r="E61" s="41"/>
      <c r="F61" s="5"/>
      <c r="G61" s="5"/>
      <c r="H61" s="5"/>
      <c r="I61" s="5"/>
    </row>
    <row r="62" spans="1:9" ht="18" customHeight="1">
      <c r="A62" s="4" t="s">
        <v>2</v>
      </c>
      <c r="B62" s="5">
        <f>SUM(C62:I62)</f>
        <v>0</v>
      </c>
      <c r="C62" s="5"/>
      <c r="D62" s="5"/>
      <c r="E62" s="41"/>
      <c r="F62" s="5"/>
      <c r="G62" s="5"/>
      <c r="H62" s="5"/>
      <c r="I62" s="5"/>
    </row>
    <row r="63" spans="1:9" ht="18" customHeight="1">
      <c r="A63" s="4" t="s">
        <v>3</v>
      </c>
      <c r="B63" s="5">
        <f>SUM(C63:I63)</f>
        <v>100</v>
      </c>
      <c r="C63" s="5">
        <v>100</v>
      </c>
      <c r="D63" s="5"/>
      <c r="E63" s="41"/>
      <c r="F63" s="5"/>
      <c r="G63" s="5"/>
      <c r="H63" s="5"/>
      <c r="I63" s="5"/>
    </row>
    <row r="64" spans="1:9" ht="9" customHeight="1">
      <c r="A64" s="4"/>
      <c r="B64" s="5"/>
      <c r="C64" s="5"/>
      <c r="D64" s="5"/>
      <c r="E64" s="41"/>
      <c r="F64" s="5"/>
      <c r="G64" s="5"/>
      <c r="H64" s="5"/>
      <c r="I64" s="5"/>
    </row>
    <row r="65" spans="1:9" ht="102.75" customHeight="1">
      <c r="A65" s="6" t="s">
        <v>36</v>
      </c>
      <c r="B65" s="5">
        <f>SUM(C65:I65)</f>
        <v>1331.2</v>
      </c>
      <c r="C65" s="5">
        <f aca="true" t="shared" si="14" ref="C65:H65">C66+C67+C68</f>
        <v>150</v>
      </c>
      <c r="D65" s="5">
        <f>D66+D67+D68</f>
        <v>590</v>
      </c>
      <c r="E65" s="41">
        <f t="shared" si="14"/>
        <v>191.2</v>
      </c>
      <c r="F65" s="5">
        <f t="shared" si="14"/>
        <v>100</v>
      </c>
      <c r="G65" s="5">
        <f t="shared" si="14"/>
        <v>100</v>
      </c>
      <c r="H65" s="5">
        <f t="shared" si="14"/>
        <v>100</v>
      </c>
      <c r="I65" s="5">
        <f>I66+I67+I68</f>
        <v>100</v>
      </c>
    </row>
    <row r="66" spans="1:9" ht="13.5">
      <c r="A66" s="4" t="s">
        <v>1</v>
      </c>
      <c r="B66" s="5">
        <f>SUM(C66:I66)</f>
        <v>100</v>
      </c>
      <c r="C66" s="5"/>
      <c r="D66" s="5">
        <v>100</v>
      </c>
      <c r="E66" s="41"/>
      <c r="F66" s="5"/>
      <c r="G66" s="5"/>
      <c r="H66" s="5"/>
      <c r="I66" s="5"/>
    </row>
    <row r="67" spans="1:9" ht="13.5">
      <c r="A67" s="4" t="s">
        <v>2</v>
      </c>
      <c r="B67" s="5">
        <f>SUM(C67:I67)</f>
        <v>340</v>
      </c>
      <c r="C67" s="5"/>
      <c r="D67" s="5">
        <v>340</v>
      </c>
      <c r="E67" s="41"/>
      <c r="F67" s="5"/>
      <c r="G67" s="5"/>
      <c r="H67" s="5"/>
      <c r="I67" s="5"/>
    </row>
    <row r="68" spans="1:9" ht="13.5">
      <c r="A68" s="4" t="s">
        <v>3</v>
      </c>
      <c r="B68" s="5">
        <f>SUM(C68:I68)</f>
        <v>891.2</v>
      </c>
      <c r="C68" s="5">
        <v>150</v>
      </c>
      <c r="D68" s="5">
        <v>150</v>
      </c>
      <c r="E68" s="41">
        <v>191.2</v>
      </c>
      <c r="F68" s="5">
        <v>100</v>
      </c>
      <c r="G68" s="5">
        <v>100</v>
      </c>
      <c r="H68" s="5">
        <v>100</v>
      </c>
      <c r="I68" s="5">
        <v>100</v>
      </c>
    </row>
    <row r="69" spans="1:9" ht="13.5">
      <c r="A69" s="15"/>
      <c r="B69" s="13"/>
      <c r="C69" s="13"/>
      <c r="D69" s="13"/>
      <c r="E69" s="44"/>
      <c r="F69" s="13"/>
      <c r="G69" s="13"/>
      <c r="H69" s="13"/>
      <c r="I69" s="13"/>
    </row>
    <row r="70" spans="1:9" ht="82.5">
      <c r="A70" s="6" t="s">
        <v>37</v>
      </c>
      <c r="B70" s="5">
        <f>SUM(C70:I70)</f>
        <v>517.5</v>
      </c>
      <c r="C70" s="5">
        <f aca="true" t="shared" si="15" ref="C70:H70">C71+C72+C73</f>
        <v>517.5</v>
      </c>
      <c r="D70" s="5">
        <f t="shared" si="15"/>
        <v>0</v>
      </c>
      <c r="E70" s="41">
        <f t="shared" si="15"/>
        <v>0</v>
      </c>
      <c r="F70" s="5">
        <f t="shared" si="15"/>
        <v>0</v>
      </c>
      <c r="G70" s="5">
        <f t="shared" si="15"/>
        <v>0</v>
      </c>
      <c r="H70" s="5">
        <f t="shared" si="15"/>
        <v>0</v>
      </c>
      <c r="I70" s="5">
        <f>I71+I72+I73</f>
        <v>0</v>
      </c>
    </row>
    <row r="71" spans="1:9" ht="13.5">
      <c r="A71" s="4" t="s">
        <v>1</v>
      </c>
      <c r="B71" s="5">
        <f>SUM(C71:I71)</f>
        <v>0</v>
      </c>
      <c r="C71" s="5"/>
      <c r="D71" s="5"/>
      <c r="E71" s="41"/>
      <c r="F71" s="5"/>
      <c r="G71" s="5"/>
      <c r="H71" s="5"/>
      <c r="I71" s="5"/>
    </row>
    <row r="72" spans="1:9" ht="13.5">
      <c r="A72" s="4" t="s">
        <v>2</v>
      </c>
      <c r="B72" s="5">
        <f>SUM(C72:I72)</f>
        <v>517.5</v>
      </c>
      <c r="C72" s="5">
        <v>517.5</v>
      </c>
      <c r="D72" s="5"/>
      <c r="E72" s="41"/>
      <c r="F72" s="5"/>
      <c r="G72" s="5"/>
      <c r="H72" s="5"/>
      <c r="I72" s="5"/>
    </row>
    <row r="73" spans="1:9" ht="13.5">
      <c r="A73" s="4" t="s">
        <v>3</v>
      </c>
      <c r="B73" s="5">
        <f>SUM(C73:I73)</f>
        <v>0</v>
      </c>
      <c r="C73" s="5">
        <v>0</v>
      </c>
      <c r="D73" s="5"/>
      <c r="E73" s="41"/>
      <c r="F73" s="5"/>
      <c r="G73" s="5"/>
      <c r="H73" s="5"/>
      <c r="I73" s="5"/>
    </row>
    <row r="74" spans="1:9" ht="13.5">
      <c r="A74" s="4"/>
      <c r="B74" s="5"/>
      <c r="C74" s="5"/>
      <c r="D74" s="5"/>
      <c r="E74" s="41"/>
      <c r="F74" s="5"/>
      <c r="G74" s="5"/>
      <c r="H74" s="5"/>
      <c r="I74" s="5"/>
    </row>
    <row r="75" spans="1:9" ht="41.25">
      <c r="A75" s="6" t="s">
        <v>38</v>
      </c>
      <c r="B75" s="5"/>
      <c r="C75" s="5"/>
      <c r="D75" s="5"/>
      <c r="E75" s="41">
        <f>SUM(E76+E77+E78)</f>
        <v>55</v>
      </c>
      <c r="F75" s="5"/>
      <c r="G75" s="5"/>
      <c r="H75" s="5"/>
      <c r="I75" s="5"/>
    </row>
    <row r="76" spans="1:9" ht="13.5">
      <c r="A76" s="4" t="s">
        <v>1</v>
      </c>
      <c r="B76" s="5"/>
      <c r="C76" s="5"/>
      <c r="D76" s="5"/>
      <c r="E76" s="41"/>
      <c r="F76" s="5"/>
      <c r="G76" s="5"/>
      <c r="H76" s="5"/>
      <c r="I76" s="5"/>
    </row>
    <row r="77" spans="1:9" ht="13.5">
      <c r="A77" s="4" t="s">
        <v>2</v>
      </c>
      <c r="B77" s="5"/>
      <c r="C77" s="5"/>
      <c r="D77" s="5"/>
      <c r="E77" s="41"/>
      <c r="F77" s="5"/>
      <c r="G77" s="5"/>
      <c r="H77" s="5"/>
      <c r="I77" s="5"/>
    </row>
    <row r="78" spans="1:9" ht="13.5">
      <c r="A78" s="4" t="s">
        <v>3</v>
      </c>
      <c r="B78" s="5"/>
      <c r="C78" s="5"/>
      <c r="D78" s="5"/>
      <c r="E78" s="41">
        <v>55</v>
      </c>
      <c r="F78" s="5"/>
      <c r="G78" s="5"/>
      <c r="H78" s="5"/>
      <c r="I78" s="5"/>
    </row>
    <row r="79" spans="1:9" ht="29.25" customHeight="1">
      <c r="A79" s="61" t="s">
        <v>11</v>
      </c>
      <c r="B79" s="62"/>
      <c r="C79" s="62"/>
      <c r="D79" s="62"/>
      <c r="E79" s="62"/>
      <c r="F79" s="62"/>
      <c r="G79" s="62"/>
      <c r="H79" s="62"/>
      <c r="I79" s="62"/>
    </row>
    <row r="80" spans="1:9" ht="36" customHeight="1">
      <c r="A80" s="6" t="s">
        <v>5</v>
      </c>
      <c r="B80" s="21">
        <f>SUM(C80:I80)</f>
        <v>54969.9</v>
      </c>
      <c r="C80" s="21">
        <f aca="true" t="shared" si="16" ref="C80:I80">C81+C82+C83+C84</f>
        <v>6925.7</v>
      </c>
      <c r="D80" s="21">
        <f t="shared" si="16"/>
        <v>8482.8</v>
      </c>
      <c r="E80" s="42">
        <f t="shared" si="16"/>
        <v>8444.199999999999</v>
      </c>
      <c r="F80" s="21">
        <f t="shared" si="16"/>
        <v>7779.3</v>
      </c>
      <c r="G80" s="21">
        <f t="shared" si="16"/>
        <v>7779.3</v>
      </c>
      <c r="H80" s="21">
        <f t="shared" si="16"/>
        <v>7779.3</v>
      </c>
      <c r="I80" s="21">
        <f t="shared" si="16"/>
        <v>7779.3</v>
      </c>
    </row>
    <row r="81" spans="1:9" ht="13.5">
      <c r="A81" s="4" t="s">
        <v>1</v>
      </c>
      <c r="B81" s="5">
        <f>SUM(C81:I81)</f>
        <v>0</v>
      </c>
      <c r="C81" s="5"/>
      <c r="D81" s="5"/>
      <c r="E81" s="41"/>
      <c r="F81" s="5"/>
      <c r="G81" s="5"/>
      <c r="H81" s="5"/>
      <c r="I81" s="5"/>
    </row>
    <row r="82" spans="1:9" ht="13.5">
      <c r="A82" s="4" t="s">
        <v>2</v>
      </c>
      <c r="B82" s="5">
        <f>SUM(C82:I82)</f>
        <v>0</v>
      </c>
      <c r="C82" s="5">
        <f>C87+C92+C97</f>
        <v>0</v>
      </c>
      <c r="D82" s="5"/>
      <c r="E82" s="41"/>
      <c r="F82" s="5"/>
      <c r="G82" s="5"/>
      <c r="H82" s="5"/>
      <c r="I82" s="5"/>
    </row>
    <row r="83" spans="1:9" ht="13.5">
      <c r="A83" s="4" t="s">
        <v>3</v>
      </c>
      <c r="B83" s="5">
        <f>SUM(C83:I83)</f>
        <v>54969.9</v>
      </c>
      <c r="C83" s="5">
        <f>C88+C93+C98</f>
        <v>6925.7</v>
      </c>
      <c r="D83" s="5">
        <f aca="true" t="shared" si="17" ref="D83:I83">D88+D93+D98</f>
        <v>8482.8</v>
      </c>
      <c r="E83" s="41">
        <f t="shared" si="17"/>
        <v>8444.199999999999</v>
      </c>
      <c r="F83" s="5">
        <f t="shared" si="17"/>
        <v>7779.3</v>
      </c>
      <c r="G83" s="5">
        <f t="shared" si="17"/>
        <v>7779.3</v>
      </c>
      <c r="H83" s="5">
        <f t="shared" si="17"/>
        <v>7779.3</v>
      </c>
      <c r="I83" s="5">
        <f t="shared" si="17"/>
        <v>7779.3</v>
      </c>
    </row>
    <row r="84" spans="1:9" ht="10.5" customHeight="1">
      <c r="A84" s="4"/>
      <c r="B84" s="5"/>
      <c r="C84" s="5"/>
      <c r="D84" s="5"/>
      <c r="E84" s="41"/>
      <c r="F84" s="5"/>
      <c r="G84" s="5"/>
      <c r="H84" s="5"/>
      <c r="I84" s="5"/>
    </row>
    <row r="85" spans="1:9" ht="62.25" customHeight="1">
      <c r="A85" s="16" t="s">
        <v>39</v>
      </c>
      <c r="B85" s="5">
        <f>SUM(C85:I85)</f>
        <v>52491.00000000001</v>
      </c>
      <c r="C85" s="5">
        <f aca="true" t="shared" si="18" ref="C85:I85">C86+C87+C88</f>
        <v>6596.7</v>
      </c>
      <c r="D85" s="5">
        <f t="shared" si="18"/>
        <v>7798.3</v>
      </c>
      <c r="E85" s="41">
        <f t="shared" si="18"/>
        <v>8140.8</v>
      </c>
      <c r="F85" s="5">
        <f t="shared" si="18"/>
        <v>7488.8</v>
      </c>
      <c r="G85" s="5">
        <f t="shared" si="18"/>
        <v>7488.8</v>
      </c>
      <c r="H85" s="5">
        <f t="shared" si="18"/>
        <v>7488.8</v>
      </c>
      <c r="I85" s="5">
        <f t="shared" si="18"/>
        <v>7488.8</v>
      </c>
    </row>
    <row r="86" spans="1:9" ht="13.5">
      <c r="A86" s="4" t="s">
        <v>1</v>
      </c>
      <c r="B86" s="5">
        <f>SUM(C86:I86)</f>
        <v>0</v>
      </c>
      <c r="C86" s="5"/>
      <c r="D86" s="5"/>
      <c r="E86" s="41"/>
      <c r="F86" s="5"/>
      <c r="G86" s="5"/>
      <c r="H86" s="5"/>
      <c r="I86" s="5"/>
    </row>
    <row r="87" spans="1:9" ht="13.5">
      <c r="A87" s="4" t="s">
        <v>2</v>
      </c>
      <c r="B87" s="5">
        <f>SUM(C87:I87)</f>
        <v>0</v>
      </c>
      <c r="C87" s="5"/>
      <c r="D87" s="5"/>
      <c r="E87" s="41"/>
      <c r="F87" s="5"/>
      <c r="G87" s="5"/>
      <c r="H87" s="5"/>
      <c r="I87" s="5"/>
    </row>
    <row r="88" spans="1:9" ht="13.5">
      <c r="A88" s="4" t="s">
        <v>3</v>
      </c>
      <c r="B88" s="5">
        <f>SUM(C88:I88)</f>
        <v>52491.00000000001</v>
      </c>
      <c r="C88" s="5">
        <v>6596.7</v>
      </c>
      <c r="D88" s="5">
        <v>7798.3</v>
      </c>
      <c r="E88" s="41">
        <v>8140.8</v>
      </c>
      <c r="F88" s="5">
        <v>7488.8</v>
      </c>
      <c r="G88" s="5">
        <v>7488.8</v>
      </c>
      <c r="H88" s="5">
        <v>7488.8</v>
      </c>
      <c r="I88" s="5">
        <v>7488.8</v>
      </c>
    </row>
    <row r="89" spans="1:9" ht="12" customHeight="1">
      <c r="A89" s="4"/>
      <c r="B89" s="5"/>
      <c r="C89" s="5"/>
      <c r="D89" s="5"/>
      <c r="E89" s="41"/>
      <c r="F89" s="5"/>
      <c r="G89" s="5"/>
      <c r="H89" s="5"/>
      <c r="I89" s="5"/>
    </row>
    <row r="90" spans="1:9" ht="57" customHeight="1">
      <c r="A90" s="6" t="s">
        <v>40</v>
      </c>
      <c r="B90" s="5">
        <f>SUM(C90:I90)</f>
        <v>614.9</v>
      </c>
      <c r="C90" s="5">
        <f aca="true" t="shared" si="19" ref="C90:I90">C91+C92+C93</f>
        <v>97.7</v>
      </c>
      <c r="D90" s="5">
        <f t="shared" si="19"/>
        <v>60</v>
      </c>
      <c r="E90" s="41">
        <f t="shared" si="19"/>
        <v>60</v>
      </c>
      <c r="F90" s="5">
        <f t="shared" si="19"/>
        <v>99.3</v>
      </c>
      <c r="G90" s="5">
        <f t="shared" si="19"/>
        <v>99.3</v>
      </c>
      <c r="H90" s="5">
        <f t="shared" si="19"/>
        <v>99.3</v>
      </c>
      <c r="I90" s="5">
        <f t="shared" si="19"/>
        <v>99.3</v>
      </c>
    </row>
    <row r="91" spans="1:9" ht="13.5">
      <c r="A91" s="4" t="s">
        <v>1</v>
      </c>
      <c r="B91" s="5">
        <f>SUM(C91:I91)</f>
        <v>0</v>
      </c>
      <c r="C91" s="5"/>
      <c r="D91" s="5"/>
      <c r="E91" s="41"/>
      <c r="F91" s="5"/>
      <c r="G91" s="5"/>
      <c r="H91" s="5"/>
      <c r="I91" s="5"/>
    </row>
    <row r="92" spans="1:9" ht="13.5">
      <c r="A92" s="4" t="s">
        <v>2</v>
      </c>
      <c r="B92" s="5">
        <f>SUM(C92:I92)</f>
        <v>0</v>
      </c>
      <c r="C92" s="5"/>
      <c r="D92" s="5"/>
      <c r="E92" s="41"/>
      <c r="F92" s="5"/>
      <c r="G92" s="5"/>
      <c r="H92" s="5"/>
      <c r="I92" s="5"/>
    </row>
    <row r="93" spans="1:9" ht="13.5">
      <c r="A93" s="4" t="s">
        <v>3</v>
      </c>
      <c r="B93" s="5">
        <f>SUM(C93:I93)</f>
        <v>614.9</v>
      </c>
      <c r="C93" s="5">
        <v>97.7</v>
      </c>
      <c r="D93" s="5">
        <v>60</v>
      </c>
      <c r="E93" s="41">
        <v>60</v>
      </c>
      <c r="F93" s="5">
        <v>99.3</v>
      </c>
      <c r="G93" s="5">
        <v>99.3</v>
      </c>
      <c r="H93" s="5">
        <v>99.3</v>
      </c>
      <c r="I93" s="5">
        <v>99.3</v>
      </c>
    </row>
    <row r="94" spans="1:9" ht="29.25" customHeight="1">
      <c r="A94" s="32" t="s">
        <v>26</v>
      </c>
      <c r="B94" s="5"/>
      <c r="C94" s="5"/>
      <c r="D94" s="5"/>
      <c r="E94" s="41"/>
      <c r="F94" s="5"/>
      <c r="G94" s="5"/>
      <c r="H94" s="5"/>
      <c r="I94" s="5"/>
    </row>
    <row r="95" spans="1:9" ht="46.5" customHeight="1">
      <c r="A95" s="6" t="s">
        <v>41</v>
      </c>
      <c r="B95" s="5">
        <f>SUM(C95:I95)</f>
        <v>1864.0000000000002</v>
      </c>
      <c r="C95" s="5">
        <f aca="true" t="shared" si="20" ref="C95:I95">C96+C97+C98</f>
        <v>231.3</v>
      </c>
      <c r="D95" s="5">
        <f t="shared" si="20"/>
        <v>624.5</v>
      </c>
      <c r="E95" s="41">
        <f t="shared" si="20"/>
        <v>243.4</v>
      </c>
      <c r="F95" s="5">
        <f t="shared" si="20"/>
        <v>191.2</v>
      </c>
      <c r="G95" s="5">
        <f t="shared" si="20"/>
        <v>191.2</v>
      </c>
      <c r="H95" s="5">
        <f t="shared" si="20"/>
        <v>191.2</v>
      </c>
      <c r="I95" s="5">
        <f t="shared" si="20"/>
        <v>191.2</v>
      </c>
    </row>
    <row r="96" spans="1:9" ht="13.5">
      <c r="A96" s="4" t="s">
        <v>1</v>
      </c>
      <c r="B96" s="5">
        <f>SUM(C96:I96)</f>
        <v>0</v>
      </c>
      <c r="C96" s="5"/>
      <c r="D96" s="5"/>
      <c r="E96" s="41"/>
      <c r="F96" s="5"/>
      <c r="G96" s="5"/>
      <c r="H96" s="5"/>
      <c r="I96" s="5"/>
    </row>
    <row r="97" spans="1:9" ht="13.5">
      <c r="A97" s="4" t="s">
        <v>2</v>
      </c>
      <c r="B97" s="5">
        <f>SUM(C97:I97)</f>
        <v>0</v>
      </c>
      <c r="C97" s="5"/>
      <c r="D97" s="5"/>
      <c r="E97" s="41"/>
      <c r="F97" s="5"/>
      <c r="G97" s="5"/>
      <c r="H97" s="5"/>
      <c r="I97" s="5"/>
    </row>
    <row r="98" spans="1:9" ht="13.5">
      <c r="A98" s="4" t="s">
        <v>3</v>
      </c>
      <c r="B98" s="5">
        <f>SUM(C98:I98)</f>
        <v>1864.0000000000002</v>
      </c>
      <c r="C98" s="5">
        <v>231.3</v>
      </c>
      <c r="D98" s="5">
        <v>624.5</v>
      </c>
      <c r="E98" s="41">
        <v>243.4</v>
      </c>
      <c r="F98" s="5">
        <v>191.2</v>
      </c>
      <c r="G98" s="5">
        <v>191.2</v>
      </c>
      <c r="H98" s="5">
        <v>191.2</v>
      </c>
      <c r="I98" s="5">
        <v>191.2</v>
      </c>
    </row>
    <row r="99" spans="1:9" ht="13.5">
      <c r="A99" s="4"/>
      <c r="B99" s="5"/>
      <c r="C99" s="5"/>
      <c r="D99" s="5"/>
      <c r="E99" s="41"/>
      <c r="F99" s="5"/>
      <c r="G99" s="5"/>
      <c r="H99" s="5"/>
      <c r="I99" s="5"/>
    </row>
    <row r="100" spans="1:9" ht="13.5">
      <c r="A100" s="61" t="s">
        <v>12</v>
      </c>
      <c r="B100" s="62"/>
      <c r="C100" s="62"/>
      <c r="D100" s="62"/>
      <c r="E100" s="62"/>
      <c r="F100" s="62"/>
      <c r="G100" s="62"/>
      <c r="H100" s="62"/>
      <c r="I100" s="62"/>
    </row>
    <row r="101" spans="1:9" ht="27">
      <c r="A101" s="6" t="s">
        <v>5</v>
      </c>
      <c r="B101" s="21">
        <f>SUM(C101:I101)</f>
        <v>49140.7</v>
      </c>
      <c r="C101" s="21">
        <f aca="true" t="shared" si="21" ref="C101:I101">C102+C103+C104</f>
        <v>7108.3</v>
      </c>
      <c r="D101" s="21">
        <f t="shared" si="21"/>
        <v>7107.700000000001</v>
      </c>
      <c r="E101" s="42">
        <f t="shared" si="21"/>
        <v>7167.9</v>
      </c>
      <c r="F101" s="21">
        <f t="shared" si="21"/>
        <v>6939.200000000001</v>
      </c>
      <c r="G101" s="21">
        <f t="shared" si="21"/>
        <v>6939.200000000001</v>
      </c>
      <c r="H101" s="21">
        <f t="shared" si="21"/>
        <v>6939.200000000001</v>
      </c>
      <c r="I101" s="21">
        <f t="shared" si="21"/>
        <v>6939.200000000001</v>
      </c>
    </row>
    <row r="102" spans="1:11" ht="13.5">
      <c r="A102" s="4" t="s">
        <v>1</v>
      </c>
      <c r="B102" s="5">
        <f>SUM(C102:I102)</f>
        <v>14.6</v>
      </c>
      <c r="C102" s="5"/>
      <c r="D102" s="49">
        <f>D107+D112</f>
        <v>14.6</v>
      </c>
      <c r="E102" s="41"/>
      <c r="F102" s="5"/>
      <c r="G102" s="5"/>
      <c r="H102" s="5"/>
      <c r="I102" s="5"/>
      <c r="K102" s="1" t="s">
        <v>29</v>
      </c>
    </row>
    <row r="103" spans="1:9" ht="13.5">
      <c r="A103" s="4" t="s">
        <v>2</v>
      </c>
      <c r="B103" s="5">
        <f>SUM(C103:I103)</f>
        <v>126</v>
      </c>
      <c r="C103" s="5">
        <f>C108+C113+C118+C123+C128</f>
        <v>126</v>
      </c>
      <c r="D103" s="5"/>
      <c r="E103" s="41">
        <f>E108+E113+E118+E123+E128</f>
        <v>0</v>
      </c>
      <c r="F103" s="5">
        <f>F108+F113+F118+F123+F128</f>
        <v>0</v>
      </c>
      <c r="G103" s="5">
        <f>G108+G113+G118+G123+G128</f>
        <v>0</v>
      </c>
      <c r="H103" s="5">
        <f>H108+H113+H118+H123+H128</f>
        <v>0</v>
      </c>
      <c r="I103" s="5">
        <f>I108+I113+I118+I123+I128</f>
        <v>0</v>
      </c>
    </row>
    <row r="104" spans="1:9" ht="13.5">
      <c r="A104" s="4" t="s">
        <v>3</v>
      </c>
      <c r="B104" s="5">
        <f>SUM(C104:I104)</f>
        <v>49000.100000000006</v>
      </c>
      <c r="C104" s="5">
        <f>C109+C114+C119+C124+C129</f>
        <v>6982.3</v>
      </c>
      <c r="D104" s="5">
        <f aca="true" t="shared" si="22" ref="D104:I104">D109+D114+D119+D124+D129</f>
        <v>7093.1</v>
      </c>
      <c r="E104" s="41">
        <f t="shared" si="22"/>
        <v>7167.9</v>
      </c>
      <c r="F104" s="5">
        <f t="shared" si="22"/>
        <v>6939.200000000001</v>
      </c>
      <c r="G104" s="5">
        <f t="shared" si="22"/>
        <v>6939.200000000001</v>
      </c>
      <c r="H104" s="5">
        <f t="shared" si="22"/>
        <v>6939.200000000001</v>
      </c>
      <c r="I104" s="5">
        <f t="shared" si="22"/>
        <v>6939.200000000001</v>
      </c>
    </row>
    <row r="105" spans="1:9" ht="12.75" customHeight="1">
      <c r="A105" s="4"/>
      <c r="B105" s="5"/>
      <c r="C105" s="5"/>
      <c r="D105" s="5"/>
      <c r="E105" s="41"/>
      <c r="F105" s="5"/>
      <c r="G105" s="5"/>
      <c r="H105" s="5"/>
      <c r="I105" s="5"/>
    </row>
    <row r="106" spans="1:9" ht="48" customHeight="1">
      <c r="A106" s="6" t="s">
        <v>42</v>
      </c>
      <c r="B106" s="5">
        <f>SUM(C106:I106)</f>
        <v>46958.899999999994</v>
      </c>
      <c r="C106" s="5">
        <f aca="true" t="shared" si="23" ref="C106:I106">C107+C108+C109</f>
        <v>6568.3</v>
      </c>
      <c r="D106" s="5">
        <f t="shared" si="23"/>
        <v>6937.700000000001</v>
      </c>
      <c r="E106" s="41">
        <f t="shared" si="23"/>
        <v>6842.5</v>
      </c>
      <c r="F106" s="5">
        <f t="shared" si="23"/>
        <v>6652.6</v>
      </c>
      <c r="G106" s="5">
        <f t="shared" si="23"/>
        <v>6652.6</v>
      </c>
      <c r="H106" s="5">
        <f t="shared" si="23"/>
        <v>6652.6</v>
      </c>
      <c r="I106" s="5">
        <f t="shared" si="23"/>
        <v>6652.6</v>
      </c>
    </row>
    <row r="107" spans="1:9" ht="18.75" customHeight="1">
      <c r="A107" s="4" t="s">
        <v>1</v>
      </c>
      <c r="B107" s="5">
        <f>SUM(C107:I107)</f>
        <v>14.6</v>
      </c>
      <c r="C107" s="5"/>
      <c r="D107" s="5">
        <v>14.6</v>
      </c>
      <c r="E107" s="41"/>
      <c r="F107" s="5"/>
      <c r="G107" s="5"/>
      <c r="H107" s="5"/>
      <c r="I107" s="5"/>
    </row>
    <row r="108" spans="1:9" ht="16.5" customHeight="1">
      <c r="A108" s="4" t="s">
        <v>2</v>
      </c>
      <c r="B108" s="5">
        <f>SUM(C108:I108)</f>
        <v>0</v>
      </c>
      <c r="C108" s="5"/>
      <c r="D108" s="5"/>
      <c r="E108" s="41"/>
      <c r="F108" s="5"/>
      <c r="G108" s="5"/>
      <c r="H108" s="5"/>
      <c r="I108" s="5"/>
    </row>
    <row r="109" spans="1:9" ht="16.5" customHeight="1">
      <c r="A109" s="4" t="s">
        <v>3</v>
      </c>
      <c r="B109" s="5">
        <f>SUM(C109:I109)</f>
        <v>46944.299999999996</v>
      </c>
      <c r="C109" s="5">
        <v>6568.3</v>
      </c>
      <c r="D109" s="5">
        <v>6923.1</v>
      </c>
      <c r="E109" s="41">
        <v>6842.5</v>
      </c>
      <c r="F109" s="5">
        <v>6652.6</v>
      </c>
      <c r="G109" s="5">
        <v>6652.6</v>
      </c>
      <c r="H109" s="5">
        <v>6652.6</v>
      </c>
      <c r="I109" s="5">
        <v>6652.6</v>
      </c>
    </row>
    <row r="110" spans="1:9" ht="10.5" customHeight="1">
      <c r="A110" s="4"/>
      <c r="B110" s="5"/>
      <c r="C110" s="5"/>
      <c r="D110" s="5"/>
      <c r="E110" s="41"/>
      <c r="F110" s="5"/>
      <c r="G110" s="5"/>
      <c r="H110" s="5"/>
      <c r="I110" s="5"/>
    </row>
    <row r="111" spans="1:9" ht="50.25" customHeight="1">
      <c r="A111" s="14" t="s">
        <v>43</v>
      </c>
      <c r="B111" s="5">
        <f>SUM(C111:I111)</f>
        <v>1578.3999999999999</v>
      </c>
      <c r="C111" s="5">
        <f aca="true" t="shared" si="24" ref="C111:I111">C112+C113+C114</f>
        <v>304</v>
      </c>
      <c r="D111" s="5">
        <f t="shared" si="24"/>
        <v>80</v>
      </c>
      <c r="E111" s="41">
        <f t="shared" si="24"/>
        <v>180</v>
      </c>
      <c r="F111" s="5">
        <f t="shared" si="24"/>
        <v>253.6</v>
      </c>
      <c r="G111" s="5">
        <f t="shared" si="24"/>
        <v>253.6</v>
      </c>
      <c r="H111" s="5">
        <f t="shared" si="24"/>
        <v>253.6</v>
      </c>
      <c r="I111" s="5">
        <f t="shared" si="24"/>
        <v>253.6</v>
      </c>
    </row>
    <row r="112" spans="1:9" ht="14.25" customHeight="1">
      <c r="A112" s="4" t="s">
        <v>1</v>
      </c>
      <c r="B112" s="5">
        <f>SUM(C112:I112)</f>
        <v>0</v>
      </c>
      <c r="C112" s="5"/>
      <c r="D112" s="5"/>
      <c r="E112" s="41"/>
      <c r="F112" s="5"/>
      <c r="G112" s="5"/>
      <c r="H112" s="5"/>
      <c r="I112" s="5"/>
    </row>
    <row r="113" spans="1:9" ht="14.25" customHeight="1">
      <c r="A113" s="4" t="s">
        <v>2</v>
      </c>
      <c r="B113" s="5">
        <f>SUM(C113:I113)</f>
        <v>0</v>
      </c>
      <c r="C113" s="5"/>
      <c r="D113" s="5"/>
      <c r="E113" s="41"/>
      <c r="F113" s="5"/>
      <c r="G113" s="5"/>
      <c r="H113" s="5"/>
      <c r="I113" s="5"/>
    </row>
    <row r="114" spans="1:9" ht="14.25" customHeight="1">
      <c r="A114" s="4" t="s">
        <v>3</v>
      </c>
      <c r="B114" s="5">
        <f>SUM(C114:I114)</f>
        <v>1578.3999999999999</v>
      </c>
      <c r="C114" s="5">
        <v>304</v>
      </c>
      <c r="D114" s="5">
        <v>80</v>
      </c>
      <c r="E114" s="41">
        <v>180</v>
      </c>
      <c r="F114" s="5">
        <v>253.6</v>
      </c>
      <c r="G114" s="5">
        <v>253.6</v>
      </c>
      <c r="H114" s="5">
        <v>253.6</v>
      </c>
      <c r="I114" s="5">
        <v>253.6</v>
      </c>
    </row>
    <row r="115" spans="1:9" ht="27.75" customHeight="1">
      <c r="A115" s="32" t="s">
        <v>27</v>
      </c>
      <c r="B115" s="5"/>
      <c r="C115" s="5"/>
      <c r="D115" s="5"/>
      <c r="E115" s="41"/>
      <c r="F115" s="5"/>
      <c r="G115" s="5"/>
      <c r="H115" s="5"/>
      <c r="I115" s="5"/>
    </row>
    <row r="116" spans="1:9" ht="63.75" customHeight="1">
      <c r="A116" s="14" t="s">
        <v>44</v>
      </c>
      <c r="B116" s="5">
        <f>SUM(C116:I116)</f>
        <v>186</v>
      </c>
      <c r="C116" s="5">
        <f aca="true" t="shared" si="25" ref="C116:I116">C117+C118+C119</f>
        <v>186</v>
      </c>
      <c r="D116" s="5">
        <f t="shared" si="25"/>
        <v>0</v>
      </c>
      <c r="E116" s="41">
        <f t="shared" si="25"/>
        <v>0</v>
      </c>
      <c r="F116" s="5">
        <f t="shared" si="25"/>
        <v>0</v>
      </c>
      <c r="G116" s="5">
        <f t="shared" si="25"/>
        <v>0</v>
      </c>
      <c r="H116" s="5">
        <f t="shared" si="25"/>
        <v>0</v>
      </c>
      <c r="I116" s="5">
        <f t="shared" si="25"/>
        <v>0</v>
      </c>
    </row>
    <row r="117" spans="1:9" ht="14.25" customHeight="1">
      <c r="A117" s="4" t="s">
        <v>1</v>
      </c>
      <c r="B117" s="5">
        <f>SUM(C117:I117)</f>
        <v>0</v>
      </c>
      <c r="C117" s="5"/>
      <c r="D117" s="5"/>
      <c r="E117" s="41"/>
      <c r="F117" s="5"/>
      <c r="G117" s="5"/>
      <c r="H117" s="5"/>
      <c r="I117" s="5"/>
    </row>
    <row r="118" spans="1:9" ht="14.25" customHeight="1">
      <c r="A118" s="4" t="s">
        <v>2</v>
      </c>
      <c r="B118" s="5">
        <f>SUM(C118:I118)</f>
        <v>126</v>
      </c>
      <c r="C118" s="5">
        <v>126</v>
      </c>
      <c r="D118" s="5"/>
      <c r="E118" s="41"/>
      <c r="F118" s="5"/>
      <c r="G118" s="5"/>
      <c r="H118" s="5"/>
      <c r="I118" s="5"/>
    </row>
    <row r="119" spans="1:9" ht="14.25" customHeight="1">
      <c r="A119" s="4" t="s">
        <v>3</v>
      </c>
      <c r="B119" s="5">
        <f>SUM(C119:I119)</f>
        <v>60</v>
      </c>
      <c r="C119" s="5">
        <v>60</v>
      </c>
      <c r="D119" s="5"/>
      <c r="E119" s="41"/>
      <c r="F119" s="5"/>
      <c r="G119" s="5"/>
      <c r="H119" s="5"/>
      <c r="I119" s="5"/>
    </row>
    <row r="120" spans="1:9" ht="14.25" customHeight="1">
      <c r="A120" s="4"/>
      <c r="B120" s="5"/>
      <c r="C120" s="5"/>
      <c r="D120" s="5"/>
      <c r="E120" s="41"/>
      <c r="F120" s="5"/>
      <c r="G120" s="5"/>
      <c r="H120" s="5"/>
      <c r="I120" s="5"/>
    </row>
    <row r="121" spans="1:9" ht="60" customHeight="1">
      <c r="A121" s="6" t="s">
        <v>45</v>
      </c>
      <c r="B121" s="5">
        <f>SUM(C121:I121)</f>
        <v>50</v>
      </c>
      <c r="C121" s="5">
        <f aca="true" t="shared" si="26" ref="C121:I121">C122+C123+C124</f>
        <v>50</v>
      </c>
      <c r="D121" s="5">
        <f t="shared" si="26"/>
        <v>0</v>
      </c>
      <c r="E121" s="41">
        <f t="shared" si="26"/>
        <v>0</v>
      </c>
      <c r="F121" s="5">
        <f t="shared" si="26"/>
        <v>0</v>
      </c>
      <c r="G121" s="5">
        <f t="shared" si="26"/>
        <v>0</v>
      </c>
      <c r="H121" s="5">
        <f t="shared" si="26"/>
        <v>0</v>
      </c>
      <c r="I121" s="5">
        <f t="shared" si="26"/>
        <v>0</v>
      </c>
    </row>
    <row r="122" spans="1:9" ht="14.25" customHeight="1">
      <c r="A122" s="4" t="s">
        <v>1</v>
      </c>
      <c r="B122" s="5">
        <f>SUM(C122:I122)</f>
        <v>0</v>
      </c>
      <c r="C122" s="5"/>
      <c r="D122" s="5"/>
      <c r="E122" s="41"/>
      <c r="F122" s="5"/>
      <c r="G122" s="5"/>
      <c r="H122" s="5"/>
      <c r="I122" s="5"/>
    </row>
    <row r="123" spans="1:9" ht="14.25" customHeight="1">
      <c r="A123" s="4" t="s">
        <v>2</v>
      </c>
      <c r="B123" s="5">
        <f>SUM(C123:I123)</f>
        <v>0</v>
      </c>
      <c r="C123" s="5"/>
      <c r="D123" s="5"/>
      <c r="E123" s="41"/>
      <c r="F123" s="5"/>
      <c r="G123" s="5"/>
      <c r="H123" s="5"/>
      <c r="I123" s="5"/>
    </row>
    <row r="124" spans="1:9" ht="14.25" customHeight="1">
      <c r="A124" s="4" t="s">
        <v>3</v>
      </c>
      <c r="B124" s="5">
        <f>SUM(C124:I124)</f>
        <v>50</v>
      </c>
      <c r="C124" s="5">
        <v>50</v>
      </c>
      <c r="D124" s="5">
        <v>0</v>
      </c>
      <c r="E124" s="41">
        <v>0</v>
      </c>
      <c r="F124" s="5">
        <v>0</v>
      </c>
      <c r="G124" s="5">
        <v>0</v>
      </c>
      <c r="H124" s="5">
        <v>0</v>
      </c>
      <c r="I124" s="5">
        <v>0</v>
      </c>
    </row>
    <row r="125" spans="1:9" ht="14.25" customHeight="1">
      <c r="A125" s="4"/>
      <c r="B125" s="5"/>
      <c r="C125" s="5"/>
      <c r="D125" s="5"/>
      <c r="E125" s="41"/>
      <c r="F125" s="5"/>
      <c r="G125" s="5"/>
      <c r="H125" s="5"/>
      <c r="I125" s="5"/>
    </row>
    <row r="126" spans="1:9" ht="84" customHeight="1">
      <c r="A126" s="6" t="s">
        <v>46</v>
      </c>
      <c r="B126" s="5">
        <f>SUM(C126:I126)</f>
        <v>367.4</v>
      </c>
      <c r="C126" s="5">
        <f aca="true" t="shared" si="27" ref="C126:I126">C127+C128+C129</f>
        <v>0</v>
      </c>
      <c r="D126" s="5">
        <f t="shared" si="27"/>
        <v>90</v>
      </c>
      <c r="E126" s="41">
        <f t="shared" si="27"/>
        <v>145.4</v>
      </c>
      <c r="F126" s="5">
        <f t="shared" si="27"/>
        <v>33</v>
      </c>
      <c r="G126" s="5">
        <f t="shared" si="27"/>
        <v>33</v>
      </c>
      <c r="H126" s="5">
        <f t="shared" si="27"/>
        <v>33</v>
      </c>
      <c r="I126" s="5">
        <f t="shared" si="27"/>
        <v>33</v>
      </c>
    </row>
    <row r="127" spans="1:9" ht="14.25" customHeight="1">
      <c r="A127" s="4" t="s">
        <v>1</v>
      </c>
      <c r="B127" s="5">
        <f>SUM(C127:I127)</f>
        <v>0</v>
      </c>
      <c r="C127" s="5"/>
      <c r="D127" s="5"/>
      <c r="E127" s="41"/>
      <c r="F127" s="5"/>
      <c r="G127" s="5"/>
      <c r="H127" s="5"/>
      <c r="I127" s="5"/>
    </row>
    <row r="128" spans="1:9" ht="14.25" customHeight="1">
      <c r="A128" s="4" t="s">
        <v>2</v>
      </c>
      <c r="B128" s="5">
        <f>SUM(C128:I128)</f>
        <v>0</v>
      </c>
      <c r="C128" s="5"/>
      <c r="D128" s="5"/>
      <c r="E128" s="41"/>
      <c r="F128" s="5"/>
      <c r="G128" s="5"/>
      <c r="H128" s="5"/>
      <c r="I128" s="5"/>
    </row>
    <row r="129" spans="1:9" ht="14.25" customHeight="1">
      <c r="A129" s="4" t="s">
        <v>3</v>
      </c>
      <c r="B129" s="5">
        <f>SUM(C129:I129)</f>
        <v>367.4</v>
      </c>
      <c r="C129" s="5">
        <v>0</v>
      </c>
      <c r="D129" s="5">
        <v>90</v>
      </c>
      <c r="E129" s="41">
        <v>145.4</v>
      </c>
      <c r="F129" s="5">
        <v>33</v>
      </c>
      <c r="G129" s="5">
        <v>33</v>
      </c>
      <c r="H129" s="5">
        <v>33</v>
      </c>
      <c r="I129" s="5">
        <v>33</v>
      </c>
    </row>
    <row r="130" spans="1:9" ht="12.75" customHeight="1">
      <c r="A130" s="4"/>
      <c r="B130" s="5"/>
      <c r="C130" s="5"/>
      <c r="D130" s="5"/>
      <c r="E130" s="41"/>
      <c r="F130" s="5"/>
      <c r="G130" s="5"/>
      <c r="H130" s="5"/>
      <c r="I130" s="5"/>
    </row>
    <row r="131" spans="1:9" ht="18" customHeight="1">
      <c r="A131" s="61" t="s">
        <v>14</v>
      </c>
      <c r="B131" s="63"/>
      <c r="C131" s="63"/>
      <c r="D131" s="63"/>
      <c r="E131" s="63"/>
      <c r="F131" s="63"/>
      <c r="G131" s="63"/>
      <c r="H131" s="63"/>
      <c r="I131" s="63"/>
    </row>
    <row r="132" spans="1:9" ht="27">
      <c r="A132" s="6" t="s">
        <v>5</v>
      </c>
      <c r="B132" s="21">
        <f>SUM(C132:I132)</f>
        <v>3586.5</v>
      </c>
      <c r="C132" s="21">
        <f>C133+C134+C135</f>
        <v>441.1</v>
      </c>
      <c r="D132" s="21">
        <f aca="true" t="shared" si="28" ref="D132:I132">D133+D134+D135</f>
        <v>520.2</v>
      </c>
      <c r="E132" s="42">
        <f t="shared" si="28"/>
        <v>252.8</v>
      </c>
      <c r="F132" s="21">
        <f t="shared" si="28"/>
        <v>593.1</v>
      </c>
      <c r="G132" s="21">
        <f t="shared" si="28"/>
        <v>593.1</v>
      </c>
      <c r="H132" s="21">
        <f t="shared" si="28"/>
        <v>593.1</v>
      </c>
      <c r="I132" s="21">
        <f t="shared" si="28"/>
        <v>593.1</v>
      </c>
    </row>
    <row r="133" spans="1:9" ht="13.5">
      <c r="A133" s="4" t="s">
        <v>1</v>
      </c>
      <c r="B133" s="5"/>
      <c r="C133" s="5"/>
      <c r="D133" s="5"/>
      <c r="E133" s="41"/>
      <c r="F133" s="5"/>
      <c r="G133" s="5"/>
      <c r="H133" s="5"/>
      <c r="I133" s="5"/>
    </row>
    <row r="134" spans="1:9" ht="13.5">
      <c r="A134" s="4" t="s">
        <v>2</v>
      </c>
      <c r="B134" s="5">
        <f>SUM(C134:I134)</f>
        <v>0</v>
      </c>
      <c r="C134" s="5"/>
      <c r="D134" s="5"/>
      <c r="E134" s="41"/>
      <c r="F134" s="5"/>
      <c r="G134" s="5"/>
      <c r="H134" s="5"/>
      <c r="I134" s="5">
        <f>I144+I216+I222+I228</f>
        <v>0</v>
      </c>
    </row>
    <row r="135" spans="1:9" ht="13.5">
      <c r="A135" s="4" t="s">
        <v>3</v>
      </c>
      <c r="B135" s="5">
        <f>SUM(C135:I135)</f>
        <v>3586.5</v>
      </c>
      <c r="C135" s="5">
        <f>C145+C140</f>
        <v>441.1</v>
      </c>
      <c r="D135" s="5">
        <f aca="true" t="shared" si="29" ref="D135:I135">D145+D140</f>
        <v>520.2</v>
      </c>
      <c r="E135" s="41">
        <f t="shared" si="29"/>
        <v>252.8</v>
      </c>
      <c r="F135" s="5">
        <f t="shared" si="29"/>
        <v>593.1</v>
      </c>
      <c r="G135" s="5">
        <f t="shared" si="29"/>
        <v>593.1</v>
      </c>
      <c r="H135" s="5">
        <f t="shared" si="29"/>
        <v>593.1</v>
      </c>
      <c r="I135" s="5">
        <f t="shared" si="29"/>
        <v>593.1</v>
      </c>
    </row>
    <row r="136" spans="1:9" ht="14.25" customHeight="1">
      <c r="A136" s="4"/>
      <c r="B136" s="5"/>
      <c r="C136" s="5"/>
      <c r="D136" s="5"/>
      <c r="E136" s="41"/>
      <c r="F136" s="5"/>
      <c r="G136" s="5"/>
      <c r="H136" s="5"/>
      <c r="I136" s="5"/>
    </row>
    <row r="137" spans="1:9" ht="31.5" customHeight="1">
      <c r="A137" s="17" t="s">
        <v>47</v>
      </c>
      <c r="B137" s="5">
        <f>SUM(C137:I137)</f>
        <v>2289.8</v>
      </c>
      <c r="C137" s="5">
        <f>C138+C139+C140</f>
        <v>243.3</v>
      </c>
      <c r="D137" s="5">
        <f aca="true" t="shared" si="30" ref="D137:I137">D138+D139+D140</f>
        <v>388.8</v>
      </c>
      <c r="E137" s="41">
        <f t="shared" si="30"/>
        <v>218.5</v>
      </c>
      <c r="F137" s="5">
        <f t="shared" si="30"/>
        <v>359.8</v>
      </c>
      <c r="G137" s="5">
        <f t="shared" si="30"/>
        <v>359.8</v>
      </c>
      <c r="H137" s="5">
        <f t="shared" si="30"/>
        <v>359.8</v>
      </c>
      <c r="I137" s="5">
        <f t="shared" si="30"/>
        <v>359.8</v>
      </c>
    </row>
    <row r="138" spans="1:9" ht="18" customHeight="1">
      <c r="A138" s="4" t="s">
        <v>1</v>
      </c>
      <c r="B138" s="5">
        <f>SUM(C138:I138)</f>
        <v>0</v>
      </c>
      <c r="C138" s="5"/>
      <c r="D138" s="5"/>
      <c r="E138" s="41"/>
      <c r="F138" s="5"/>
      <c r="G138" s="5"/>
      <c r="H138" s="5"/>
      <c r="I138" s="5"/>
    </row>
    <row r="139" spans="1:9" ht="16.5" customHeight="1">
      <c r="A139" s="4" t="s">
        <v>2</v>
      </c>
      <c r="B139" s="5">
        <f>SUM(C139:I139)</f>
        <v>0</v>
      </c>
      <c r="C139" s="5"/>
      <c r="D139" s="5"/>
      <c r="E139" s="41"/>
      <c r="F139" s="5"/>
      <c r="G139" s="5"/>
      <c r="H139" s="5"/>
      <c r="I139" s="5"/>
    </row>
    <row r="140" spans="1:9" ht="14.25" customHeight="1">
      <c r="A140" s="4" t="s">
        <v>3</v>
      </c>
      <c r="B140" s="5">
        <f>SUM(C140:I140)</f>
        <v>2289.8</v>
      </c>
      <c r="C140" s="5">
        <v>243.3</v>
      </c>
      <c r="D140" s="5">
        <v>388.8</v>
      </c>
      <c r="E140" s="41">
        <v>218.5</v>
      </c>
      <c r="F140" s="5">
        <v>359.8</v>
      </c>
      <c r="G140" s="5">
        <v>359.8</v>
      </c>
      <c r="H140" s="5">
        <v>359.8</v>
      </c>
      <c r="I140" s="5">
        <v>359.8</v>
      </c>
    </row>
    <row r="141" spans="1:9" ht="12.75" customHeight="1">
      <c r="A141" s="4"/>
      <c r="B141" s="5"/>
      <c r="C141" s="5"/>
      <c r="D141" s="5"/>
      <c r="E141" s="41"/>
      <c r="F141" s="5"/>
      <c r="G141" s="5"/>
      <c r="H141" s="5"/>
      <c r="I141" s="5"/>
    </row>
    <row r="142" spans="1:9" ht="34.5" customHeight="1">
      <c r="A142" s="17" t="s">
        <v>48</v>
      </c>
      <c r="B142" s="5">
        <f>SUM(C142:I142)</f>
        <v>1296.7</v>
      </c>
      <c r="C142" s="5">
        <f>C143+C144+C145</f>
        <v>197.8</v>
      </c>
      <c r="D142" s="5">
        <f aca="true" t="shared" si="31" ref="D142:I142">D143+D144+D145</f>
        <v>131.4</v>
      </c>
      <c r="E142" s="41">
        <f t="shared" si="31"/>
        <v>34.3</v>
      </c>
      <c r="F142" s="5">
        <f t="shared" si="31"/>
        <v>233.3</v>
      </c>
      <c r="G142" s="5">
        <f t="shared" si="31"/>
        <v>233.3</v>
      </c>
      <c r="H142" s="5">
        <f t="shared" si="31"/>
        <v>233.3</v>
      </c>
      <c r="I142" s="5">
        <f t="shared" si="31"/>
        <v>233.3</v>
      </c>
    </row>
    <row r="143" spans="1:9" ht="13.5">
      <c r="A143" s="4" t="s">
        <v>1</v>
      </c>
      <c r="B143" s="5">
        <f>SUM(C143:I143)</f>
        <v>0</v>
      </c>
      <c r="C143" s="5"/>
      <c r="D143" s="5"/>
      <c r="E143" s="41"/>
      <c r="F143" s="5"/>
      <c r="G143" s="5"/>
      <c r="H143" s="5"/>
      <c r="I143" s="5"/>
    </row>
    <row r="144" spans="1:9" ht="13.5">
      <c r="A144" s="4" t="s">
        <v>2</v>
      </c>
      <c r="B144" s="5">
        <f>SUM(C144:I144)</f>
        <v>0</v>
      </c>
      <c r="C144" s="5"/>
      <c r="D144" s="5"/>
      <c r="E144" s="41"/>
      <c r="F144" s="5"/>
      <c r="G144" s="5"/>
      <c r="H144" s="5"/>
      <c r="I144" s="5"/>
    </row>
    <row r="145" spans="1:9" ht="13.5">
      <c r="A145" s="4" t="s">
        <v>3</v>
      </c>
      <c r="B145" s="5">
        <f>SUM(C145:I145)</f>
        <v>1296.7</v>
      </c>
      <c r="C145" s="5">
        <v>197.8</v>
      </c>
      <c r="D145" s="5">
        <v>131.4</v>
      </c>
      <c r="E145" s="41">
        <v>34.3</v>
      </c>
      <c r="F145" s="5">
        <v>233.3</v>
      </c>
      <c r="G145" s="5">
        <v>233.3</v>
      </c>
      <c r="H145" s="5">
        <v>233.3</v>
      </c>
      <c r="I145" s="5">
        <v>233.3</v>
      </c>
    </row>
    <row r="146" spans="1:10" ht="13.5">
      <c r="A146" s="4"/>
      <c r="B146" s="5"/>
      <c r="C146" s="5"/>
      <c r="D146" s="5"/>
      <c r="E146" s="41"/>
      <c r="F146" s="5"/>
      <c r="G146" s="5"/>
      <c r="H146" s="5"/>
      <c r="I146" s="22"/>
      <c r="J146" s="23"/>
    </row>
    <row r="147" spans="1:10" ht="18" customHeight="1">
      <c r="A147" s="4"/>
      <c r="B147" s="61" t="s">
        <v>19</v>
      </c>
      <c r="C147" s="63"/>
      <c r="D147" s="63"/>
      <c r="E147" s="63"/>
      <c r="F147" s="63"/>
      <c r="G147" s="63"/>
      <c r="H147" s="63"/>
      <c r="I147" s="63"/>
      <c r="J147" s="24"/>
    </row>
    <row r="148" spans="1:10" ht="27.75">
      <c r="A148" s="6" t="s">
        <v>5</v>
      </c>
      <c r="B148" s="21">
        <f>SUM(C149:I151)</f>
        <v>2777.7000000000003</v>
      </c>
      <c r="C148" s="21">
        <f aca="true" t="shared" si="32" ref="C148:I148">C149+C150+C151</f>
        <v>431.1</v>
      </c>
      <c r="D148" s="21">
        <f t="shared" si="32"/>
        <v>509.9</v>
      </c>
      <c r="E148" s="42">
        <f t="shared" si="32"/>
        <v>419.5</v>
      </c>
      <c r="F148" s="21">
        <f t="shared" si="32"/>
        <v>354.3</v>
      </c>
      <c r="G148" s="21">
        <f t="shared" si="32"/>
        <v>354.3</v>
      </c>
      <c r="H148" s="21">
        <f t="shared" si="32"/>
        <v>354.3</v>
      </c>
      <c r="I148" s="21">
        <f t="shared" si="32"/>
        <v>354.3</v>
      </c>
      <c r="J148" s="24"/>
    </row>
    <row r="149" spans="1:10" ht="14.25">
      <c r="A149" s="4" t="s">
        <v>1</v>
      </c>
      <c r="B149" s="5">
        <f>SUM(C149:I149)</f>
        <v>0</v>
      </c>
      <c r="C149" s="5"/>
      <c r="D149" s="5"/>
      <c r="E149" s="41"/>
      <c r="F149" s="5"/>
      <c r="G149" s="5"/>
      <c r="H149" s="5"/>
      <c r="I149" s="5"/>
      <c r="J149" s="24"/>
    </row>
    <row r="150" spans="1:10" ht="14.25">
      <c r="A150" s="4" t="s">
        <v>2</v>
      </c>
      <c r="B150" s="5">
        <f>SUM(C150:I150)</f>
        <v>147</v>
      </c>
      <c r="C150" s="5">
        <f>C155+C165+C160</f>
        <v>40</v>
      </c>
      <c r="D150" s="5">
        <f aca="true" t="shared" si="33" ref="D150:I150">D155+D165+D160</f>
        <v>107</v>
      </c>
      <c r="E150" s="41">
        <f t="shared" si="33"/>
        <v>0</v>
      </c>
      <c r="F150" s="5">
        <f t="shared" si="33"/>
        <v>0</v>
      </c>
      <c r="G150" s="5">
        <f t="shared" si="33"/>
        <v>0</v>
      </c>
      <c r="H150" s="5">
        <f t="shared" si="33"/>
        <v>0</v>
      </c>
      <c r="I150" s="5">
        <f t="shared" si="33"/>
        <v>0</v>
      </c>
      <c r="J150" s="24"/>
    </row>
    <row r="151" spans="1:10" ht="14.25">
      <c r="A151" s="4" t="s">
        <v>3</v>
      </c>
      <c r="B151" s="5">
        <f>SUM(C151:I151)</f>
        <v>2630.7000000000003</v>
      </c>
      <c r="C151" s="5">
        <f>C156+C166+C161</f>
        <v>391.1</v>
      </c>
      <c r="D151" s="5">
        <f aca="true" t="shared" si="34" ref="D151:I151">D156+D166+D161</f>
        <v>402.9</v>
      </c>
      <c r="E151" s="41">
        <f>E156+E166+E161</f>
        <v>419.5</v>
      </c>
      <c r="F151" s="5">
        <f t="shared" si="34"/>
        <v>354.3</v>
      </c>
      <c r="G151" s="5">
        <f t="shared" si="34"/>
        <v>354.3</v>
      </c>
      <c r="H151" s="5">
        <f t="shared" si="34"/>
        <v>354.3</v>
      </c>
      <c r="I151" s="5">
        <f t="shared" si="34"/>
        <v>354.3</v>
      </c>
      <c r="J151" s="24"/>
    </row>
    <row r="152" spans="1:10" ht="12.75" customHeight="1">
      <c r="A152" s="4"/>
      <c r="B152" s="19"/>
      <c r="C152" s="20"/>
      <c r="D152" s="50"/>
      <c r="E152" s="45"/>
      <c r="F152" s="20"/>
      <c r="G152" s="20"/>
      <c r="H152" s="20"/>
      <c r="I152" s="20"/>
      <c r="J152" s="24"/>
    </row>
    <row r="153" spans="1:10" ht="44.25" customHeight="1">
      <c r="A153" s="17" t="s">
        <v>49</v>
      </c>
      <c r="B153" s="5">
        <f>SUM(C153:I153)</f>
        <v>1696.1</v>
      </c>
      <c r="C153" s="5">
        <f aca="true" t="shared" si="35" ref="C153:I153">C154+C155+C156</f>
        <v>315.7</v>
      </c>
      <c r="D153" s="5">
        <f t="shared" si="35"/>
        <v>161.4</v>
      </c>
      <c r="E153" s="41">
        <f t="shared" si="35"/>
        <v>331</v>
      </c>
      <c r="F153" s="5">
        <f t="shared" si="35"/>
        <v>222</v>
      </c>
      <c r="G153" s="5">
        <f t="shared" si="35"/>
        <v>222</v>
      </c>
      <c r="H153" s="5">
        <f t="shared" si="35"/>
        <v>222</v>
      </c>
      <c r="I153" s="5">
        <f t="shared" si="35"/>
        <v>222</v>
      </c>
      <c r="J153" s="23"/>
    </row>
    <row r="154" spans="1:9" ht="13.5">
      <c r="A154" s="4" t="s">
        <v>1</v>
      </c>
      <c r="B154" s="5">
        <f>SUM(C154:I154)</f>
        <v>0</v>
      </c>
      <c r="C154" s="5"/>
      <c r="D154" s="5"/>
      <c r="E154" s="41"/>
      <c r="F154" s="5"/>
      <c r="G154" s="5"/>
      <c r="H154" s="5"/>
      <c r="I154" s="5"/>
    </row>
    <row r="155" spans="1:9" ht="13.5">
      <c r="A155" s="4" t="s">
        <v>2</v>
      </c>
      <c r="B155" s="5">
        <f>SUM(C155:I155)</f>
        <v>0</v>
      </c>
      <c r="C155" s="5"/>
      <c r="D155" s="5"/>
      <c r="E155" s="41"/>
      <c r="F155" s="5"/>
      <c r="G155" s="5"/>
      <c r="H155" s="5"/>
      <c r="I155" s="5"/>
    </row>
    <row r="156" spans="1:9" ht="13.5">
      <c r="A156" s="4" t="s">
        <v>3</v>
      </c>
      <c r="B156" s="5">
        <f>SUM(C156:I156)</f>
        <v>1696.1</v>
      </c>
      <c r="C156" s="5">
        <v>315.7</v>
      </c>
      <c r="D156" s="5">
        <v>161.4</v>
      </c>
      <c r="E156" s="41">
        <v>331</v>
      </c>
      <c r="F156" s="5">
        <v>222</v>
      </c>
      <c r="G156" s="5">
        <v>222</v>
      </c>
      <c r="H156" s="5">
        <v>222</v>
      </c>
      <c r="I156" s="5">
        <v>222</v>
      </c>
    </row>
    <row r="157" spans="1:9" ht="9.75" customHeight="1">
      <c r="A157" s="4"/>
      <c r="B157" s="5"/>
      <c r="C157" s="5"/>
      <c r="D157" s="5"/>
      <c r="E157" s="41"/>
      <c r="F157" s="5"/>
      <c r="G157" s="5"/>
      <c r="H157" s="5"/>
      <c r="I157" s="5"/>
    </row>
    <row r="158" spans="1:9" ht="48.75" customHeight="1">
      <c r="A158" s="17" t="s">
        <v>50</v>
      </c>
      <c r="B158" s="5">
        <f>SUM(C159:I161)</f>
        <v>872.7</v>
      </c>
      <c r="C158" s="5">
        <f>C159+C160+C161</f>
        <v>115.4</v>
      </c>
      <c r="D158" s="5">
        <f aca="true" t="shared" si="36" ref="D158:I158">D159+D160+D161</f>
        <v>228.1</v>
      </c>
      <c r="E158" s="41">
        <f t="shared" si="36"/>
        <v>0</v>
      </c>
      <c r="F158" s="5">
        <f t="shared" si="36"/>
        <v>132.3</v>
      </c>
      <c r="G158" s="5">
        <f t="shared" si="36"/>
        <v>132.3</v>
      </c>
      <c r="H158" s="5">
        <f t="shared" si="36"/>
        <v>132.3</v>
      </c>
      <c r="I158" s="5">
        <f t="shared" si="36"/>
        <v>132.3</v>
      </c>
    </row>
    <row r="159" spans="1:9" ht="18.75" customHeight="1">
      <c r="A159" s="4" t="s">
        <v>1</v>
      </c>
      <c r="B159" s="5">
        <f>SUM(C159:I159)</f>
        <v>0</v>
      </c>
      <c r="C159" s="5"/>
      <c r="D159" s="5"/>
      <c r="E159" s="41"/>
      <c r="F159" s="5"/>
      <c r="G159" s="5"/>
      <c r="H159" s="5"/>
      <c r="I159" s="5"/>
    </row>
    <row r="160" spans="1:9" ht="17.25" customHeight="1">
      <c r="A160" s="4" t="s">
        <v>2</v>
      </c>
      <c r="B160" s="5">
        <f>SUM(C160:I160)</f>
        <v>147</v>
      </c>
      <c r="C160" s="5">
        <v>40</v>
      </c>
      <c r="D160" s="5">
        <v>107</v>
      </c>
      <c r="E160" s="41"/>
      <c r="F160" s="5"/>
      <c r="G160" s="5"/>
      <c r="H160" s="5"/>
      <c r="I160" s="5"/>
    </row>
    <row r="161" spans="1:9" ht="15" customHeight="1">
      <c r="A161" s="4" t="s">
        <v>3</v>
      </c>
      <c r="B161" s="5">
        <f>SUM(C161:I161)</f>
        <v>725.7</v>
      </c>
      <c r="C161" s="5">
        <v>75.4</v>
      </c>
      <c r="D161" s="5">
        <v>121.1</v>
      </c>
      <c r="E161" s="41"/>
      <c r="F161" s="5">
        <v>132.3</v>
      </c>
      <c r="G161" s="5">
        <v>132.3</v>
      </c>
      <c r="H161" s="5">
        <v>132.3</v>
      </c>
      <c r="I161" s="5">
        <v>132.3</v>
      </c>
    </row>
    <row r="162" spans="1:9" ht="15" customHeight="1">
      <c r="A162" s="4"/>
      <c r="B162" s="5"/>
      <c r="C162" s="5"/>
      <c r="D162" s="5"/>
      <c r="E162" s="41"/>
      <c r="F162" s="5"/>
      <c r="G162" s="5"/>
      <c r="H162" s="5"/>
      <c r="I162" s="5"/>
    </row>
    <row r="163" spans="1:9" ht="48" customHeight="1">
      <c r="A163" s="17" t="s">
        <v>51</v>
      </c>
      <c r="B163" s="5">
        <f>SUM(C164:I166)</f>
        <v>208.9</v>
      </c>
      <c r="C163" s="5">
        <f aca="true" t="shared" si="37" ref="C163:I163">C164+C165+C166</f>
        <v>0</v>
      </c>
      <c r="D163" s="5">
        <f t="shared" si="37"/>
        <v>120.4</v>
      </c>
      <c r="E163" s="41">
        <f t="shared" si="37"/>
        <v>88.5</v>
      </c>
      <c r="F163" s="5">
        <f t="shared" si="37"/>
        <v>0</v>
      </c>
      <c r="G163" s="5">
        <f t="shared" si="37"/>
        <v>0</v>
      </c>
      <c r="H163" s="5">
        <f t="shared" si="37"/>
        <v>0</v>
      </c>
      <c r="I163" s="5">
        <f t="shared" si="37"/>
        <v>0</v>
      </c>
    </row>
    <row r="164" spans="1:9" ht="13.5">
      <c r="A164" s="4" t="s">
        <v>1</v>
      </c>
      <c r="B164" s="5">
        <f>SUM(C164:I164)</f>
        <v>0</v>
      </c>
      <c r="C164" s="5"/>
      <c r="D164" s="5"/>
      <c r="E164" s="41"/>
      <c r="F164" s="5"/>
      <c r="G164" s="5"/>
      <c r="H164" s="5"/>
      <c r="I164" s="5"/>
    </row>
    <row r="165" spans="1:9" ht="13.5">
      <c r="A165" s="4" t="s">
        <v>2</v>
      </c>
      <c r="B165" s="5">
        <f>SUM(C165:I165)</f>
        <v>0</v>
      </c>
      <c r="C165" s="5"/>
      <c r="D165" s="5"/>
      <c r="E165" s="41"/>
      <c r="F165" s="5"/>
      <c r="G165" s="5"/>
      <c r="H165" s="5"/>
      <c r="I165" s="5"/>
    </row>
    <row r="166" spans="1:9" ht="13.5">
      <c r="A166" s="4" t="s">
        <v>3</v>
      </c>
      <c r="B166" s="5">
        <f>SUM(C166:I166)</f>
        <v>208.9</v>
      </c>
      <c r="C166" s="5"/>
      <c r="D166" s="5">
        <v>120.4</v>
      </c>
      <c r="E166" s="41">
        <v>88.5</v>
      </c>
      <c r="F166" s="5"/>
      <c r="G166" s="5"/>
      <c r="H166" s="5"/>
      <c r="I166" s="5"/>
    </row>
    <row r="167" spans="1:9" ht="13.5" customHeight="1">
      <c r="A167" s="4"/>
      <c r="B167" s="5"/>
      <c r="C167" s="5"/>
      <c r="D167" s="5"/>
      <c r="E167" s="41"/>
      <c r="F167" s="5"/>
      <c r="G167" s="5"/>
      <c r="H167" s="5"/>
      <c r="I167" s="5"/>
    </row>
    <row r="168" spans="1:9" ht="28.5" customHeight="1">
      <c r="A168" s="4"/>
      <c r="B168" s="61" t="s">
        <v>16</v>
      </c>
      <c r="C168" s="63"/>
      <c r="D168" s="63"/>
      <c r="E168" s="63"/>
      <c r="F168" s="63"/>
      <c r="G168" s="63"/>
      <c r="H168" s="63"/>
      <c r="I168" s="63"/>
    </row>
    <row r="169" spans="1:9" ht="36" customHeight="1">
      <c r="A169" s="6" t="s">
        <v>5</v>
      </c>
      <c r="B169" s="21">
        <f>SUM(C169:I169)</f>
        <v>78.8</v>
      </c>
      <c r="C169" s="21">
        <f aca="true" t="shared" si="38" ref="C169:I169">C170+C171+C172</f>
        <v>58.8</v>
      </c>
      <c r="D169" s="21">
        <f t="shared" si="38"/>
        <v>20</v>
      </c>
      <c r="E169" s="42">
        <f t="shared" si="38"/>
        <v>0</v>
      </c>
      <c r="F169" s="21">
        <f t="shared" si="38"/>
        <v>0</v>
      </c>
      <c r="G169" s="21">
        <f t="shared" si="38"/>
        <v>0</v>
      </c>
      <c r="H169" s="21">
        <f t="shared" si="38"/>
        <v>0</v>
      </c>
      <c r="I169" s="21">
        <f t="shared" si="38"/>
        <v>0</v>
      </c>
    </row>
    <row r="170" spans="1:9" ht="18" customHeight="1">
      <c r="A170" s="4" t="s">
        <v>1</v>
      </c>
      <c r="B170" s="5">
        <f>SUM(C170:I170)</f>
        <v>0</v>
      </c>
      <c r="C170" s="5"/>
      <c r="D170" s="5"/>
      <c r="E170" s="41"/>
      <c r="F170" s="5"/>
      <c r="G170" s="5"/>
      <c r="H170" s="5"/>
      <c r="I170" s="5"/>
    </row>
    <row r="171" spans="1:9" ht="16.5" customHeight="1">
      <c r="A171" s="4" t="s">
        <v>2</v>
      </c>
      <c r="B171" s="5">
        <f>SUM(C171:I171)</f>
        <v>0</v>
      </c>
      <c r="C171" s="5"/>
      <c r="D171" s="5"/>
      <c r="E171" s="41"/>
      <c r="F171" s="5"/>
      <c r="G171" s="5"/>
      <c r="H171" s="5"/>
      <c r="I171" s="5">
        <f>I176+I243+I249+I255</f>
        <v>0</v>
      </c>
    </row>
    <row r="172" spans="1:9" ht="18" customHeight="1">
      <c r="A172" s="4" t="s">
        <v>3</v>
      </c>
      <c r="B172" s="5">
        <f>SUM(C172:I172)</f>
        <v>78.8</v>
      </c>
      <c r="C172" s="5">
        <f aca="true" t="shared" si="39" ref="C172:I172">C177+C205</f>
        <v>58.8</v>
      </c>
      <c r="D172" s="5">
        <f t="shared" si="39"/>
        <v>20</v>
      </c>
      <c r="E172" s="41">
        <f t="shared" si="39"/>
        <v>0</v>
      </c>
      <c r="F172" s="5">
        <f t="shared" si="39"/>
        <v>0</v>
      </c>
      <c r="G172" s="5">
        <f t="shared" si="39"/>
        <v>0</v>
      </c>
      <c r="H172" s="5">
        <f t="shared" si="39"/>
        <v>0</v>
      </c>
      <c r="I172" s="5">
        <f t="shared" si="39"/>
        <v>0</v>
      </c>
    </row>
    <row r="173" spans="1:9" ht="9" customHeight="1">
      <c r="A173" s="4"/>
      <c r="B173" s="5"/>
      <c r="C173" s="5"/>
      <c r="D173" s="5"/>
      <c r="E173" s="41"/>
      <c r="F173" s="5"/>
      <c r="G173" s="29"/>
      <c r="H173" s="5"/>
      <c r="I173" s="5"/>
    </row>
    <row r="174" spans="1:9" ht="62.25" customHeight="1">
      <c r="A174" s="17" t="s">
        <v>52</v>
      </c>
      <c r="B174" s="5">
        <f>SUM(C174:I174)</f>
        <v>78.8</v>
      </c>
      <c r="C174" s="5">
        <f aca="true" t="shared" si="40" ref="C174:I174">C175+C176+C177</f>
        <v>58.8</v>
      </c>
      <c r="D174" s="5">
        <f t="shared" si="40"/>
        <v>20</v>
      </c>
      <c r="E174" s="41">
        <f t="shared" si="40"/>
        <v>0</v>
      </c>
      <c r="F174" s="5">
        <f t="shared" si="40"/>
        <v>0</v>
      </c>
      <c r="G174" s="5">
        <f t="shared" si="40"/>
        <v>0</v>
      </c>
      <c r="H174" s="5">
        <f t="shared" si="40"/>
        <v>0</v>
      </c>
      <c r="I174" s="5">
        <f t="shared" si="40"/>
        <v>0</v>
      </c>
    </row>
    <row r="175" spans="1:9" ht="13.5">
      <c r="A175" s="4" t="s">
        <v>1</v>
      </c>
      <c r="B175" s="5">
        <f>SUM(C175:I175)</f>
        <v>0</v>
      </c>
      <c r="C175" s="5"/>
      <c r="D175" s="5"/>
      <c r="E175" s="41"/>
      <c r="F175" s="5"/>
      <c r="G175" s="5"/>
      <c r="H175" s="5"/>
      <c r="I175" s="5"/>
    </row>
    <row r="176" spans="1:9" ht="13.5">
      <c r="A176" s="4" t="s">
        <v>2</v>
      </c>
      <c r="B176" s="5">
        <f>SUM(C176:I176)</f>
        <v>0</v>
      </c>
      <c r="C176" s="5"/>
      <c r="D176" s="5"/>
      <c r="E176" s="41"/>
      <c r="F176" s="5"/>
      <c r="G176" s="5"/>
      <c r="H176" s="5"/>
      <c r="I176" s="5"/>
    </row>
    <row r="177" spans="1:9" ht="13.5">
      <c r="A177" s="4" t="s">
        <v>3</v>
      </c>
      <c r="B177" s="5">
        <f>SUM(C177:I177)</f>
        <v>78.8</v>
      </c>
      <c r="C177" s="5">
        <v>58.8</v>
      </c>
      <c r="D177" s="5">
        <v>20</v>
      </c>
      <c r="E177" s="41"/>
      <c r="F177" s="5"/>
      <c r="G177" s="5"/>
      <c r="H177" s="5"/>
      <c r="I177" s="5"/>
    </row>
    <row r="178" spans="1:9" ht="13.5">
      <c r="A178" s="4"/>
      <c r="B178" s="5"/>
      <c r="C178" s="5"/>
      <c r="D178" s="5"/>
      <c r="E178" s="41"/>
      <c r="F178" s="5"/>
      <c r="G178" s="5"/>
      <c r="H178" s="5"/>
      <c r="I178" s="5"/>
    </row>
    <row r="179" spans="1:9" ht="29.25" customHeight="1">
      <c r="A179" s="4"/>
      <c r="B179" s="61" t="s">
        <v>22</v>
      </c>
      <c r="C179" s="63"/>
      <c r="D179" s="63"/>
      <c r="E179" s="63"/>
      <c r="F179" s="63"/>
      <c r="G179" s="63"/>
      <c r="H179" s="63"/>
      <c r="I179" s="63"/>
    </row>
    <row r="180" spans="1:9" ht="27">
      <c r="A180" s="6" t="s">
        <v>5</v>
      </c>
      <c r="B180" s="21">
        <f>SUM(C180:I180)</f>
        <v>25</v>
      </c>
      <c r="C180" s="21">
        <f aca="true" t="shared" si="41" ref="C180:I180">C181+C182+C183</f>
        <v>25</v>
      </c>
      <c r="D180" s="21">
        <f t="shared" si="41"/>
        <v>0</v>
      </c>
      <c r="E180" s="42">
        <f t="shared" si="41"/>
        <v>0</v>
      </c>
      <c r="F180" s="21">
        <f t="shared" si="41"/>
        <v>0</v>
      </c>
      <c r="G180" s="21">
        <f t="shared" si="41"/>
        <v>0</v>
      </c>
      <c r="H180" s="21">
        <f t="shared" si="41"/>
        <v>0</v>
      </c>
      <c r="I180" s="21">
        <f t="shared" si="41"/>
        <v>0</v>
      </c>
    </row>
    <row r="181" spans="1:9" ht="13.5">
      <c r="A181" s="4" t="s">
        <v>1</v>
      </c>
      <c r="B181" s="5">
        <f>SUM(C181:I181)</f>
        <v>0</v>
      </c>
      <c r="C181" s="5"/>
      <c r="D181" s="5"/>
      <c r="E181" s="41"/>
      <c r="F181" s="5"/>
      <c r="G181" s="5"/>
      <c r="H181" s="5"/>
      <c r="I181" s="5"/>
    </row>
    <row r="182" spans="1:9" ht="13.5">
      <c r="A182" s="4" t="s">
        <v>2</v>
      </c>
      <c r="B182" s="5">
        <f>SUM(C182:I182)</f>
        <v>0</v>
      </c>
      <c r="C182" s="5"/>
      <c r="D182" s="5"/>
      <c r="E182" s="41"/>
      <c r="F182" s="5"/>
      <c r="G182" s="5"/>
      <c r="H182" s="5"/>
      <c r="I182" s="5"/>
    </row>
    <row r="183" spans="1:9" ht="13.5">
      <c r="A183" s="4" t="s">
        <v>3</v>
      </c>
      <c r="B183" s="5">
        <f>SUM(C183:I183)</f>
        <v>25</v>
      </c>
      <c r="C183" s="5">
        <f aca="true" t="shared" si="42" ref="C183:I183">C188+C216</f>
        <v>25</v>
      </c>
      <c r="D183" s="5">
        <f t="shared" si="42"/>
        <v>0</v>
      </c>
      <c r="E183" s="41">
        <f t="shared" si="42"/>
        <v>0</v>
      </c>
      <c r="F183" s="5">
        <f t="shared" si="42"/>
        <v>0</v>
      </c>
      <c r="G183" s="5">
        <f t="shared" si="42"/>
        <v>0</v>
      </c>
      <c r="H183" s="5">
        <f t="shared" si="42"/>
        <v>0</v>
      </c>
      <c r="I183" s="5">
        <f t="shared" si="42"/>
        <v>0</v>
      </c>
    </row>
    <row r="184" spans="1:9" ht="13.5">
      <c r="A184" s="4"/>
      <c r="B184" s="5"/>
      <c r="C184" s="5"/>
      <c r="D184" s="5"/>
      <c r="E184" s="41"/>
      <c r="F184" s="5"/>
      <c r="G184" s="5"/>
      <c r="H184" s="5"/>
      <c r="I184" s="5"/>
    </row>
    <row r="185" spans="1:9" ht="69">
      <c r="A185" s="17" t="s">
        <v>54</v>
      </c>
      <c r="B185" s="5">
        <f>SUM(C185:I185)</f>
        <v>25</v>
      </c>
      <c r="C185" s="5">
        <f aca="true" t="shared" si="43" ref="C185:I185">C186+C187+C188</f>
        <v>25</v>
      </c>
      <c r="D185" s="5">
        <f t="shared" si="43"/>
        <v>0</v>
      </c>
      <c r="E185" s="41">
        <f t="shared" si="43"/>
        <v>0</v>
      </c>
      <c r="F185" s="5">
        <f t="shared" si="43"/>
        <v>0</v>
      </c>
      <c r="G185" s="5">
        <f t="shared" si="43"/>
        <v>0</v>
      </c>
      <c r="H185" s="5">
        <f t="shared" si="43"/>
        <v>0</v>
      </c>
      <c r="I185" s="5">
        <f t="shared" si="43"/>
        <v>0</v>
      </c>
    </row>
    <row r="186" spans="1:9" ht="13.5">
      <c r="A186" s="4" t="s">
        <v>1</v>
      </c>
      <c r="B186" s="5">
        <f>SUM(C186:I186)</f>
        <v>0</v>
      </c>
      <c r="C186" s="5"/>
      <c r="D186" s="5"/>
      <c r="E186" s="41"/>
      <c r="F186" s="5"/>
      <c r="G186" s="5"/>
      <c r="H186" s="5"/>
      <c r="I186" s="5"/>
    </row>
    <row r="187" spans="1:9" ht="13.5">
      <c r="A187" s="4" t="s">
        <v>2</v>
      </c>
      <c r="B187" s="5">
        <f>SUM(C187:I187)</f>
        <v>0</v>
      </c>
      <c r="C187" s="5"/>
      <c r="D187" s="5"/>
      <c r="E187" s="41"/>
      <c r="F187" s="5"/>
      <c r="G187" s="5"/>
      <c r="H187" s="5"/>
      <c r="I187" s="5"/>
    </row>
    <row r="188" spans="1:9" ht="13.5">
      <c r="A188" s="4" t="s">
        <v>3</v>
      </c>
      <c r="B188" s="5">
        <f>SUM(C188:I188)</f>
        <v>25</v>
      </c>
      <c r="C188" s="5">
        <v>25</v>
      </c>
      <c r="D188" s="5">
        <v>0</v>
      </c>
      <c r="E188" s="41">
        <v>0</v>
      </c>
      <c r="F188" s="5">
        <v>0</v>
      </c>
      <c r="G188" s="5">
        <v>0</v>
      </c>
      <c r="H188" s="5">
        <v>0</v>
      </c>
      <c r="I188" s="5">
        <v>0</v>
      </c>
    </row>
    <row r="189" spans="1:9" ht="13.5">
      <c r="A189" s="34"/>
      <c r="B189" s="5"/>
      <c r="C189" s="5"/>
      <c r="D189" s="5"/>
      <c r="E189" s="41"/>
      <c r="F189" s="5"/>
      <c r="G189" s="5"/>
      <c r="H189" s="5"/>
      <c r="I189" s="5"/>
    </row>
    <row r="190" spans="1:9" ht="13.5">
      <c r="A190" s="4"/>
      <c r="B190" s="5"/>
      <c r="C190" s="5"/>
      <c r="D190" s="5"/>
      <c r="E190" s="41"/>
      <c r="F190" s="5"/>
      <c r="G190" s="5"/>
      <c r="H190" s="5"/>
      <c r="I190" s="5"/>
    </row>
    <row r="191" spans="1:9" ht="14.25">
      <c r="A191" s="4"/>
      <c r="B191" s="53" t="s">
        <v>31</v>
      </c>
      <c r="C191" s="54"/>
      <c r="D191" s="54"/>
      <c r="E191" s="54"/>
      <c r="F191" s="54"/>
      <c r="G191" s="54"/>
      <c r="H191" s="54"/>
      <c r="I191" s="55"/>
    </row>
    <row r="192" spans="1:9" ht="27">
      <c r="A192" s="6" t="s">
        <v>5</v>
      </c>
      <c r="B192" s="5"/>
      <c r="C192" s="5"/>
      <c r="D192" s="5"/>
      <c r="E192" s="41">
        <f>SUM(E193:E195)</f>
        <v>13</v>
      </c>
      <c r="F192" s="5"/>
      <c r="G192" s="5"/>
      <c r="H192" s="5"/>
      <c r="I192" s="5"/>
    </row>
    <row r="193" spans="1:9" ht="13.5">
      <c r="A193" s="47" t="s">
        <v>1</v>
      </c>
      <c r="B193" s="5"/>
      <c r="C193" s="5"/>
      <c r="D193" s="5"/>
      <c r="E193" s="41">
        <f>E198</f>
        <v>0</v>
      </c>
      <c r="F193" s="5"/>
      <c r="G193" s="5"/>
      <c r="H193" s="5"/>
      <c r="I193" s="5"/>
    </row>
    <row r="194" spans="1:9" ht="13.5">
      <c r="A194" s="47" t="s">
        <v>2</v>
      </c>
      <c r="B194" s="5"/>
      <c r="C194" s="5"/>
      <c r="D194" s="5"/>
      <c r="E194" s="41">
        <f>E199</f>
        <v>0</v>
      </c>
      <c r="F194" s="5"/>
      <c r="G194" s="5"/>
      <c r="H194" s="5"/>
      <c r="I194" s="5"/>
    </row>
    <row r="195" spans="1:9" ht="13.5">
      <c r="A195" s="47" t="s">
        <v>3</v>
      </c>
      <c r="B195" s="5"/>
      <c r="C195" s="5"/>
      <c r="D195" s="5"/>
      <c r="E195" s="41">
        <f>E200</f>
        <v>13</v>
      </c>
      <c r="F195" s="5"/>
      <c r="G195" s="5"/>
      <c r="H195" s="5"/>
      <c r="I195" s="5"/>
    </row>
    <row r="196" spans="1:9" ht="13.5">
      <c r="A196" s="6"/>
      <c r="B196" s="5"/>
      <c r="C196" s="5"/>
      <c r="D196" s="5"/>
      <c r="E196" s="41"/>
      <c r="F196" s="5"/>
      <c r="G196" s="5"/>
      <c r="H196" s="5"/>
      <c r="I196" s="5"/>
    </row>
    <row r="197" spans="1:9" ht="48.75" customHeight="1">
      <c r="A197" s="6" t="s">
        <v>53</v>
      </c>
      <c r="B197" s="5"/>
      <c r="C197" s="5"/>
      <c r="D197" s="5"/>
      <c r="E197" s="41">
        <f>SUM(E198:E201)</f>
        <v>13</v>
      </c>
      <c r="F197" s="5"/>
      <c r="G197" s="5"/>
      <c r="H197" s="5"/>
      <c r="I197" s="5"/>
    </row>
    <row r="198" spans="1:9" ht="13.5">
      <c r="A198" s="47" t="s">
        <v>1</v>
      </c>
      <c r="B198" s="5"/>
      <c r="C198" s="5"/>
      <c r="D198" s="5"/>
      <c r="E198" s="41"/>
      <c r="F198" s="5"/>
      <c r="G198" s="5"/>
      <c r="H198" s="5"/>
      <c r="I198" s="5"/>
    </row>
    <row r="199" spans="1:9" ht="13.5">
      <c r="A199" s="47" t="s">
        <v>2</v>
      </c>
      <c r="B199" s="5"/>
      <c r="C199" s="5"/>
      <c r="D199" s="5"/>
      <c r="E199" s="41"/>
      <c r="F199" s="5"/>
      <c r="G199" s="5"/>
      <c r="H199" s="5"/>
      <c r="I199" s="5"/>
    </row>
    <row r="200" spans="1:9" ht="13.5">
      <c r="A200" s="47" t="s">
        <v>3</v>
      </c>
      <c r="B200" s="5"/>
      <c r="C200" s="5"/>
      <c r="D200" s="5"/>
      <c r="E200" s="41">
        <v>13</v>
      </c>
      <c r="F200" s="5"/>
      <c r="G200" s="5"/>
      <c r="H200" s="5"/>
      <c r="I200" s="5"/>
    </row>
    <row r="201" spans="1:9" ht="13.5">
      <c r="A201" s="4"/>
      <c r="B201" s="5"/>
      <c r="C201" s="5"/>
      <c r="D201" s="5"/>
      <c r="E201" s="41"/>
      <c r="F201" s="5"/>
      <c r="G201" s="5"/>
      <c r="H201" s="5"/>
      <c r="I201" s="5"/>
    </row>
    <row r="202" spans="1:11" s="3" customFormat="1" ht="12.75" customHeight="1">
      <c r="A202" s="2"/>
      <c r="B202" s="7"/>
      <c r="C202" s="7"/>
      <c r="D202" s="7"/>
      <c r="E202" s="46"/>
      <c r="F202" s="7"/>
      <c r="G202" s="7"/>
      <c r="H202" s="7"/>
      <c r="I202" s="7"/>
      <c r="J202" s="1"/>
      <c r="K202" s="1"/>
    </row>
  </sheetData>
  <sheetProtection/>
  <autoFilter ref="A8:I84"/>
  <mergeCells count="14">
    <mergeCell ref="B147:I147"/>
    <mergeCell ref="A79:I79"/>
    <mergeCell ref="A17:I17"/>
    <mergeCell ref="A49:I49"/>
    <mergeCell ref="A6:I6"/>
    <mergeCell ref="B191:I191"/>
    <mergeCell ref="A9:A10"/>
    <mergeCell ref="B9:I9"/>
    <mergeCell ref="F4:I4"/>
    <mergeCell ref="A100:I100"/>
    <mergeCell ref="A131:I131"/>
    <mergeCell ref="B179:I179"/>
    <mergeCell ref="B168:I168"/>
    <mergeCell ref="B5:G5"/>
  </mergeCells>
  <printOptions/>
  <pageMargins left="0" right="0" top="0" bottom="0" header="0.31496062992125984" footer="0.31496062992125984"/>
  <pageSetup fitToHeight="20" fitToWidth="1" horizontalDpi="180" verticalDpi="180" orientation="landscape" paperSize="9" scale="94" r:id="rId1"/>
  <rowBreaks count="4" manualBreakCount="4">
    <brk id="37" max="8" man="1"/>
    <brk id="84" max="8" man="1"/>
    <brk id="98" max="8" man="1"/>
    <brk id="14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Лаптева Н.В.</dc:creator>
  <cp:keywords/>
  <dc:description/>
  <cp:lastModifiedBy>Glavbux</cp:lastModifiedBy>
  <cp:lastPrinted>2016-05-18T07:13:38Z</cp:lastPrinted>
  <dcterms:created xsi:type="dcterms:W3CDTF">2013-09-27T11:14:47Z</dcterms:created>
  <dcterms:modified xsi:type="dcterms:W3CDTF">2016-06-01T07:07:30Z</dcterms:modified>
  <cp:category/>
  <cp:version/>
  <cp:contentType/>
  <cp:contentStatus/>
</cp:coreProperties>
</file>